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G27" i="1" l="1"/>
  <c r="Q27" i="1"/>
  <c r="O27" i="1"/>
  <c r="N27" i="1"/>
  <c r="M27" i="1"/>
  <c r="L27" i="1"/>
  <c r="K27" i="1"/>
  <c r="J27" i="1"/>
  <c r="I27" i="1"/>
  <c r="H27" i="1"/>
  <c r="F27" i="1"/>
  <c r="E27" i="1"/>
  <c r="D27" i="1"/>
  <c r="W24" i="1" s="1"/>
  <c r="C27" i="1"/>
  <c r="O26" i="1"/>
  <c r="L26" i="1"/>
  <c r="I26" i="1"/>
  <c r="C26" i="1"/>
  <c r="O25" i="1"/>
  <c r="L25" i="1"/>
  <c r="I25" i="1"/>
  <c r="C25" i="1"/>
  <c r="AB24" i="1"/>
  <c r="AA24" i="1"/>
  <c r="Z24" i="1"/>
  <c r="X24" i="1"/>
  <c r="O24" i="1"/>
  <c r="L24" i="1"/>
  <c r="I24" i="1"/>
  <c r="F24" i="1"/>
  <c r="C24" i="1"/>
  <c r="AG23" i="1"/>
  <c r="N23" i="1"/>
  <c r="M23" i="1"/>
  <c r="L23" i="1"/>
  <c r="K23" i="1"/>
  <c r="I23" i="1"/>
  <c r="H23" i="1"/>
  <c r="F23" i="1"/>
  <c r="E23" i="1"/>
  <c r="D23" i="1"/>
  <c r="AF23" i="1" s="1"/>
  <c r="C23" i="1"/>
  <c r="C22" i="1"/>
  <c r="C21" i="1"/>
  <c r="AA20" i="1"/>
  <c r="Z20" i="1"/>
  <c r="AB20" i="1" s="1"/>
  <c r="I20" i="1"/>
  <c r="F20" i="1"/>
  <c r="C20" i="1"/>
  <c r="AG19" i="1"/>
  <c r="H19" i="1"/>
  <c r="G19" i="1"/>
  <c r="F19" i="1"/>
  <c r="E19" i="1"/>
  <c r="D19" i="1"/>
  <c r="AF19" i="1" s="1"/>
  <c r="C19" i="1"/>
  <c r="F18" i="1"/>
  <c r="C18" i="1"/>
  <c r="F17" i="1"/>
  <c r="C17" i="1"/>
  <c r="AB16" i="1"/>
  <c r="AJ16" i="1" s="1"/>
  <c r="AA16" i="1"/>
  <c r="Z16" i="1"/>
  <c r="F16" i="1"/>
  <c r="C16" i="1"/>
  <c r="AG15" i="1"/>
  <c r="AF15" i="1"/>
  <c r="E15" i="1"/>
  <c r="D15" i="1"/>
  <c r="AE15" i="1" s="1"/>
  <c r="C15" i="1"/>
  <c r="AA12" i="1"/>
  <c r="AB12" i="1" s="1"/>
  <c r="AJ12" i="1" s="1"/>
  <c r="Z12" i="1"/>
  <c r="AG11" i="1"/>
  <c r="AF11" i="1"/>
  <c r="AE11" i="1"/>
  <c r="AD11" i="1"/>
  <c r="D11" i="1"/>
  <c r="AJ8" i="1"/>
  <c r="AB8" i="1"/>
  <c r="Z8" i="1"/>
  <c r="Y8" i="1"/>
  <c r="X8" i="1"/>
  <c r="AH7" i="1"/>
  <c r="AG7" i="1"/>
  <c r="AF7" i="1"/>
  <c r="AE7" i="1"/>
  <c r="AD7" i="1"/>
  <c r="AJ4" i="1"/>
  <c r="AB4" i="1"/>
  <c r="AA4" i="1"/>
  <c r="Z4" i="1"/>
  <c r="Y4" i="1"/>
  <c r="X4" i="1"/>
  <c r="W4" i="1"/>
  <c r="X16" i="1" l="1"/>
  <c r="AD27" i="1"/>
  <c r="X12" i="1"/>
  <c r="Y12" i="1"/>
  <c r="Y16" i="1"/>
  <c r="AD19" i="1"/>
  <c r="W20" i="1"/>
  <c r="AD23" i="1"/>
  <c r="Y24" i="1"/>
  <c r="AE27" i="1"/>
  <c r="AD15" i="1"/>
  <c r="AE19" i="1"/>
  <c r="X20" i="1"/>
  <c r="AE23" i="1"/>
  <c r="AF27" i="1"/>
  <c r="V24" i="1" s="1"/>
  <c r="AJ24" i="1" s="1"/>
  <c r="Y20" i="1"/>
  <c r="V20" i="1" l="1"/>
  <c r="AJ20" i="1" s="1"/>
  <c r="AC20" i="1" l="1"/>
  <c r="AC12" i="1"/>
  <c r="AC16" i="1"/>
  <c r="AC24" i="1"/>
</calcChain>
</file>

<file path=xl/sharedStrings.xml><?xml version="1.0" encoding="utf-8"?>
<sst xmlns="http://schemas.openxmlformats.org/spreadsheetml/2006/main" count="206" uniqueCount="111">
  <si>
    <t>平成３０年度 練馬区少年サッカー育成大会</t>
    <rPh sb="0" eb="2">
      <t>ヘイセイ</t>
    </rPh>
    <rPh sb="4" eb="6">
      <t>ネンド</t>
    </rPh>
    <rPh sb="7" eb="10">
      <t>ネリマク</t>
    </rPh>
    <rPh sb="10" eb="12">
      <t>ショウネン</t>
    </rPh>
    <rPh sb="16" eb="18">
      <t>イクセイ</t>
    </rPh>
    <rPh sb="18" eb="20">
      <t>タイカイ</t>
    </rPh>
    <phoneticPr fontId="4"/>
  </si>
  <si>
    <t>3年生の部</t>
    <rPh sb="1" eb="3">
      <t>ネンセイ</t>
    </rPh>
    <rPh sb="4" eb="5">
      <t>ブ</t>
    </rPh>
    <phoneticPr fontId="4"/>
  </si>
  <si>
    <t>西ブロック</t>
    <rPh sb="0" eb="1">
      <t>ニシ</t>
    </rPh>
    <phoneticPr fontId="4"/>
  </si>
  <si>
    <t>C</t>
    <phoneticPr fontId="4"/>
  </si>
  <si>
    <t>ブロック</t>
    <phoneticPr fontId="4"/>
  </si>
  <si>
    <t>泉新</t>
    <rPh sb="0" eb="1">
      <t>セン</t>
    </rPh>
    <rPh sb="1" eb="2">
      <t>シン</t>
    </rPh>
    <phoneticPr fontId="4"/>
  </si>
  <si>
    <t>立野</t>
    <rPh sb="0" eb="2">
      <t>タテノ</t>
    </rPh>
    <phoneticPr fontId="4"/>
  </si>
  <si>
    <t>GL</t>
    <phoneticPr fontId="4"/>
  </si>
  <si>
    <t>石神井</t>
    <rPh sb="0" eb="3">
      <t>シャクジイ</t>
    </rPh>
    <phoneticPr fontId="4"/>
  </si>
  <si>
    <t>石西</t>
    <rPh sb="0" eb="1">
      <t>シャク</t>
    </rPh>
    <rPh sb="1" eb="2">
      <t>ニシ</t>
    </rPh>
    <phoneticPr fontId="4"/>
  </si>
  <si>
    <t>関北</t>
    <rPh sb="0" eb="1">
      <t>セキ</t>
    </rPh>
    <rPh sb="1" eb="2">
      <t>キタ</t>
    </rPh>
    <phoneticPr fontId="4"/>
  </si>
  <si>
    <t>試合数</t>
    <rPh sb="0" eb="2">
      <t>シアイ</t>
    </rPh>
    <rPh sb="2" eb="3">
      <t>スウ</t>
    </rPh>
    <phoneticPr fontId="4"/>
  </si>
  <si>
    <t>勝点</t>
    <rPh sb="0" eb="1">
      <t>カ</t>
    </rPh>
    <rPh sb="1" eb="2">
      <t>テン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</si>
  <si>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</si>
  <si>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</si>
  <si>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分</t>
    <rPh sb="0" eb="1">
      <t>ワ</t>
    </rPh>
    <phoneticPr fontId="4"/>
  </si>
  <si>
    <t>総得点</t>
    <rPh sb="0" eb="1">
      <t>ソウ</t>
    </rPh>
    <rPh sb="1" eb="3">
      <t>トクテン</t>
    </rPh>
    <phoneticPr fontId="4"/>
  </si>
  <si>
    <t>総失点</t>
    <rPh sb="0" eb="1">
      <t>ソウ</t>
    </rPh>
    <rPh sb="1" eb="3">
      <t>シッテン</t>
    </rPh>
    <phoneticPr fontId="4"/>
  </si>
  <si>
    <t>得失点差</t>
    <rPh sb="0" eb="4">
      <t>トクシッテンサ</t>
    </rPh>
    <phoneticPr fontId="4"/>
  </si>
  <si>
    <t>順位</t>
  </si>
  <si>
    <t>1/19(土）</t>
    <rPh sb="5" eb="6">
      <t>ド</t>
    </rPh>
    <phoneticPr fontId="4"/>
  </si>
  <si>
    <t>12/8(土)</t>
    <rPh sb="5" eb="6">
      <t>ド</t>
    </rPh>
    <phoneticPr fontId="4"/>
  </si>
  <si>
    <t>2/2(土)</t>
    <rPh sb="4" eb="5">
      <t>ド</t>
    </rPh>
    <phoneticPr fontId="4"/>
  </si>
  <si>
    <t>1/26(土)</t>
    <rPh sb="5" eb="6">
      <t>ド</t>
    </rPh>
    <phoneticPr fontId="4"/>
  </si>
  <si>
    <t>14：00-17：00</t>
    <phoneticPr fontId="4"/>
  </si>
  <si>
    <t>12：00-14：00</t>
    <phoneticPr fontId="4"/>
  </si>
  <si>
    <t>14:00-17:00</t>
    <phoneticPr fontId="4"/>
  </si>
  <si>
    <t>13：00-16：00</t>
    <phoneticPr fontId="4"/>
  </si>
  <si>
    <t>立野小</t>
    <rPh sb="0" eb="2">
      <t>タテノ</t>
    </rPh>
    <rPh sb="2" eb="3">
      <t>ショウ</t>
    </rPh>
    <phoneticPr fontId="4"/>
  </si>
  <si>
    <t>石神井松の風</t>
    <rPh sb="0" eb="3">
      <t>シャクジイ</t>
    </rPh>
    <rPh sb="3" eb="4">
      <t>マツ</t>
    </rPh>
    <rPh sb="5" eb="6">
      <t>カゼ</t>
    </rPh>
    <phoneticPr fontId="4"/>
  </si>
  <si>
    <t>希望ヶ丘運動場</t>
    <rPh sb="0" eb="7">
      <t>キボウガオカウンドウジョウ</t>
    </rPh>
    <phoneticPr fontId="4"/>
  </si>
  <si>
    <t>●</t>
    <phoneticPr fontId="4"/>
  </si>
  <si>
    <t>●</t>
    <phoneticPr fontId="4"/>
  </si>
  <si>
    <t>○</t>
    <phoneticPr fontId="4"/>
  </si>
  <si>
    <t>◯</t>
    <phoneticPr fontId="4"/>
  </si>
  <si>
    <t>9/23(日）</t>
    <rPh sb="5" eb="6">
      <t>ニチ</t>
    </rPh>
    <phoneticPr fontId="4"/>
  </si>
  <si>
    <t>14：00-17：00</t>
    <phoneticPr fontId="4"/>
  </si>
  <si>
    <t>14:00-17:00</t>
    <phoneticPr fontId="4"/>
  </si>
  <si>
    <t>11:00-13:00</t>
    <phoneticPr fontId="4"/>
  </si>
  <si>
    <t>武蔵野中央公園</t>
    <rPh sb="0" eb="7">
      <t>ムサシノチュウオウコウエン</t>
    </rPh>
    <phoneticPr fontId="4"/>
  </si>
  <si>
    <t>●</t>
    <phoneticPr fontId="4"/>
  </si>
  <si>
    <t>△</t>
    <phoneticPr fontId="4"/>
  </si>
  <si>
    <t>○</t>
    <phoneticPr fontId="4"/>
  </si>
  <si>
    <t>GROUNDLINE</t>
    <phoneticPr fontId="4"/>
  </si>
  <si>
    <t>1/14(月:祝)</t>
    <rPh sb="5" eb="6">
      <t>ゲツ</t>
    </rPh>
    <rPh sb="7" eb="8">
      <t>シュク</t>
    </rPh>
    <phoneticPr fontId="4"/>
  </si>
  <si>
    <t>9/8(土）</t>
    <rPh sb="4" eb="5">
      <t>ド</t>
    </rPh>
    <phoneticPr fontId="4"/>
  </si>
  <si>
    <t>9：00-13：00</t>
    <phoneticPr fontId="4"/>
  </si>
  <si>
    <t>13:00-15:00</t>
    <phoneticPr fontId="4"/>
  </si>
  <si>
    <t>希望ヶ丘</t>
    <rPh sb="0" eb="4">
      <t>キボウガオカ</t>
    </rPh>
    <phoneticPr fontId="4"/>
  </si>
  <si>
    <t>石神井松の風</t>
    <rPh sb="0" eb="3">
      <t>シャクジイ</t>
    </rPh>
    <rPh sb="3" eb="4">
      <t>マツ</t>
    </rPh>
    <rPh sb="5" eb="6">
      <t>カゼ</t>
    </rPh>
    <phoneticPr fontId="4"/>
  </si>
  <si>
    <t>○</t>
    <phoneticPr fontId="4"/>
  </si>
  <si>
    <t>2/2(土）</t>
    <rPh sb="4" eb="5">
      <t>ド</t>
    </rPh>
    <phoneticPr fontId="4"/>
  </si>
  <si>
    <t>11:00-13:00</t>
    <phoneticPr fontId="4"/>
  </si>
  <si>
    <t>11:00-13:00</t>
    <phoneticPr fontId="4"/>
  </si>
  <si>
    <t>●</t>
    <phoneticPr fontId="4"/>
  </si>
  <si>
    <t>●</t>
    <phoneticPr fontId="4"/>
  </si>
  <si>
    <t>リーグ順位決定：１，勝点　２，得失点差　３，総得点 ４，当該チームの成績</t>
    <rPh sb="22" eb="23">
      <t>ソウ</t>
    </rPh>
    <rPh sb="23" eb="25">
      <t>トクテン</t>
    </rPh>
    <rPh sb="28" eb="30">
      <t>トウガイ</t>
    </rPh>
    <rPh sb="34" eb="36">
      <t>セイセキ</t>
    </rPh>
    <phoneticPr fontId="19"/>
  </si>
  <si>
    <t>５，１～４でも決しない場合は、抽選とする</t>
    <rPh sb="7" eb="8">
      <t>ケッ</t>
    </rPh>
    <rPh sb="11" eb="13">
      <t>バアイ</t>
    </rPh>
    <rPh sb="15" eb="17">
      <t>チュウセン</t>
    </rPh>
    <phoneticPr fontId="4"/>
  </si>
  <si>
    <t>月／日</t>
  </si>
  <si>
    <t>会場</t>
    <phoneticPr fontId="4"/>
  </si>
  <si>
    <t>時間</t>
    <phoneticPr fontId="4"/>
  </si>
  <si>
    <t>対戦</t>
    <phoneticPr fontId="4"/>
  </si>
  <si>
    <t>主審</t>
    <phoneticPr fontId="4"/>
  </si>
  <si>
    <t>副審</t>
    <phoneticPr fontId="4"/>
  </si>
  <si>
    <t>9月8日(土)</t>
    <rPh sb="1" eb="2">
      <t>ガツ</t>
    </rPh>
    <rPh sb="3" eb="4">
      <t>カ</t>
    </rPh>
    <rPh sb="5" eb="6">
      <t>ド</t>
    </rPh>
    <phoneticPr fontId="4"/>
  </si>
  <si>
    <t>13：00-15：00</t>
    <phoneticPr fontId="4"/>
  </si>
  <si>
    <t>GROUNDLINE 3-0 石西</t>
    <rPh sb="15" eb="16">
      <t>シャク</t>
    </rPh>
    <rPh sb="16" eb="17">
      <t>ニシ</t>
    </rPh>
    <phoneticPr fontId="4"/>
  </si>
  <si>
    <t>GL/石西</t>
    <rPh sb="3" eb="4">
      <t>シャク</t>
    </rPh>
    <rPh sb="4" eb="5">
      <t>ニシ</t>
    </rPh>
    <phoneticPr fontId="4"/>
  </si>
  <si>
    <t>9月23日(日)</t>
    <rPh sb="1" eb="2">
      <t>ガツ</t>
    </rPh>
    <rPh sb="4" eb="5">
      <t>ニチ</t>
    </rPh>
    <rPh sb="6" eb="7">
      <t>ニチ</t>
    </rPh>
    <phoneticPr fontId="4"/>
  </si>
  <si>
    <t>武蔵野中央公園</t>
    <rPh sb="0" eb="3">
      <t>ムサシノ</t>
    </rPh>
    <rPh sb="3" eb="5">
      <t>チュウオウ</t>
    </rPh>
    <rPh sb="5" eb="7">
      <t>コウエン</t>
    </rPh>
    <phoneticPr fontId="4"/>
  </si>
  <si>
    <t>11：00-13：00</t>
    <phoneticPr fontId="4"/>
  </si>
  <si>
    <t>立野グリーンズ　6-1　関北</t>
    <rPh sb="0" eb="2">
      <t>タテノ</t>
    </rPh>
    <rPh sb="12" eb="13">
      <t>セキ</t>
    </rPh>
    <rPh sb="13" eb="14">
      <t>キタ</t>
    </rPh>
    <phoneticPr fontId="4"/>
  </si>
  <si>
    <t>石西</t>
    <rPh sb="0" eb="1">
      <t>シャク</t>
    </rPh>
    <rPh sb="1" eb="2">
      <t>ニシ</t>
    </rPh>
    <phoneticPr fontId="4"/>
  </si>
  <si>
    <t>立野グリーンズ　3-1　石西</t>
    <rPh sb="0" eb="2">
      <t>タテノ</t>
    </rPh>
    <rPh sb="12" eb="13">
      <t>シャク</t>
    </rPh>
    <rPh sb="13" eb="14">
      <t>ニシ</t>
    </rPh>
    <phoneticPr fontId="4"/>
  </si>
  <si>
    <t>関北</t>
    <rPh sb="0" eb="1">
      <t>セキ</t>
    </rPh>
    <rPh sb="1" eb="2">
      <t>キタ</t>
    </rPh>
    <phoneticPr fontId="4"/>
  </si>
  <si>
    <t>12月8日（土）</t>
    <rPh sb="2" eb="3">
      <t>ガツ</t>
    </rPh>
    <rPh sb="4" eb="5">
      <t>ニチ</t>
    </rPh>
    <rPh sb="6" eb="7">
      <t>ド</t>
    </rPh>
    <phoneticPr fontId="4"/>
  </si>
  <si>
    <t>12：00-14：00</t>
    <phoneticPr fontId="4"/>
  </si>
  <si>
    <t>GROUNDLINE 3-1 泉新</t>
    <rPh sb="15" eb="16">
      <t>セン</t>
    </rPh>
    <rPh sb="16" eb="17">
      <t>シン</t>
    </rPh>
    <phoneticPr fontId="4"/>
  </si>
  <si>
    <t>GL/泉新</t>
    <rPh sb="3" eb="4">
      <t>セン</t>
    </rPh>
    <rPh sb="4" eb="5">
      <t>シン</t>
    </rPh>
    <phoneticPr fontId="4"/>
  </si>
  <si>
    <t>12月22日（土）</t>
    <rPh sb="2" eb="3">
      <t>ガツ</t>
    </rPh>
    <rPh sb="5" eb="6">
      <t>ニチ</t>
    </rPh>
    <rPh sb="7" eb="8">
      <t>ド</t>
    </rPh>
    <phoneticPr fontId="4"/>
  </si>
  <si>
    <t>14：00-16：00</t>
    <phoneticPr fontId="4"/>
  </si>
  <si>
    <t>GROUNDLINE-関北　雨天中止</t>
    <rPh sb="11" eb="12">
      <t>セキ</t>
    </rPh>
    <rPh sb="12" eb="13">
      <t>キタ</t>
    </rPh>
    <rPh sb="14" eb="16">
      <t>ウテン</t>
    </rPh>
    <rPh sb="16" eb="18">
      <t>チュウシ</t>
    </rPh>
    <phoneticPr fontId="4"/>
  </si>
  <si>
    <t>石神井</t>
    <rPh sb="0" eb="3">
      <t>シャクジイ</t>
    </rPh>
    <phoneticPr fontId="4"/>
  </si>
  <si>
    <t>GROUNDLINE-石神井　雨天中止</t>
    <rPh sb="11" eb="14">
      <t>シャクジイ</t>
    </rPh>
    <rPh sb="15" eb="17">
      <t>ウテン</t>
    </rPh>
    <rPh sb="17" eb="19">
      <t>チュウシ</t>
    </rPh>
    <phoneticPr fontId="4"/>
  </si>
  <si>
    <t>1月14日(月)</t>
    <rPh sb="1" eb="2">
      <t>ガツ</t>
    </rPh>
    <rPh sb="4" eb="5">
      <t>カ</t>
    </rPh>
    <rPh sb="6" eb="7">
      <t>ゲツ</t>
    </rPh>
    <phoneticPr fontId="4"/>
  </si>
  <si>
    <t>9：00-13：00</t>
    <phoneticPr fontId="4"/>
  </si>
  <si>
    <t>石神井 5 - 1 石神井西</t>
    <rPh sb="0" eb="3">
      <t>シャクジイ</t>
    </rPh>
    <rPh sb="10" eb="13">
      <t>シャクジイ</t>
    </rPh>
    <rPh sb="13" eb="14">
      <t>ニシ</t>
    </rPh>
    <phoneticPr fontId="4"/>
  </si>
  <si>
    <t>GL</t>
    <phoneticPr fontId="4"/>
  </si>
  <si>
    <t>石神井 4 - 1 GROUNDLINE</t>
    <rPh sb="0" eb="3">
      <t>シャクジイ</t>
    </rPh>
    <phoneticPr fontId="4"/>
  </si>
  <si>
    <t>石西</t>
    <rPh sb="0" eb="2">
      <t>シャクニシ</t>
    </rPh>
    <phoneticPr fontId="4"/>
  </si>
  <si>
    <t>1月19日(土)</t>
    <rPh sb="1" eb="2">
      <t>ガツ</t>
    </rPh>
    <rPh sb="4" eb="5">
      <t>ニチ</t>
    </rPh>
    <rPh sb="6" eb="7">
      <t>ド</t>
    </rPh>
    <phoneticPr fontId="4"/>
  </si>
  <si>
    <t>14：00-17：00</t>
    <phoneticPr fontId="4"/>
  </si>
  <si>
    <t>立野グリーンズ 1- 2 GROUNDLINE</t>
    <rPh sb="0" eb="2">
      <t>タテノ</t>
    </rPh>
    <phoneticPr fontId="4"/>
  </si>
  <si>
    <t>関北 0 - 4 GROUNDLINE</t>
    <rPh sb="0" eb="1">
      <t>セキ</t>
    </rPh>
    <rPh sb="1" eb="2">
      <t>キタ</t>
    </rPh>
    <phoneticPr fontId="4"/>
  </si>
  <si>
    <t>泉新</t>
    <rPh sb="0" eb="1">
      <t>セン</t>
    </rPh>
    <rPh sb="1" eb="2">
      <t>シン</t>
    </rPh>
    <phoneticPr fontId="4"/>
  </si>
  <si>
    <t>立野グリーンズ 6 - 1 泉新</t>
    <rPh sb="0" eb="2">
      <t>タテノ</t>
    </rPh>
    <rPh sb="14" eb="15">
      <t>セン</t>
    </rPh>
    <rPh sb="15" eb="16">
      <t>シン</t>
    </rPh>
    <phoneticPr fontId="4"/>
  </si>
  <si>
    <t>泉新 6 - 0 関北</t>
    <rPh sb="0" eb="1">
      <t>セン</t>
    </rPh>
    <rPh sb="1" eb="2">
      <t>シン</t>
    </rPh>
    <rPh sb="9" eb="10">
      <t>セキ</t>
    </rPh>
    <rPh sb="10" eb="11">
      <t>キタ</t>
    </rPh>
    <phoneticPr fontId="4"/>
  </si>
  <si>
    <t>立野</t>
    <rPh sb="0" eb="2">
      <t>タテノ</t>
    </rPh>
    <phoneticPr fontId="4"/>
  </si>
  <si>
    <t>1月26日(土)</t>
    <rPh sb="1" eb="2">
      <t>ガツ</t>
    </rPh>
    <rPh sb="4" eb="5">
      <t>ニチ</t>
    </rPh>
    <rPh sb="6" eb="7">
      <t>ド</t>
    </rPh>
    <phoneticPr fontId="4"/>
  </si>
  <si>
    <t>13:00-16:00</t>
    <phoneticPr fontId="4"/>
  </si>
  <si>
    <t>泉新 2 - 1 石神井西</t>
    <rPh sb="0" eb="1">
      <t>セン</t>
    </rPh>
    <rPh sb="1" eb="2">
      <t>シン</t>
    </rPh>
    <rPh sb="9" eb="12">
      <t>シャクジイ</t>
    </rPh>
    <rPh sb="12" eb="13">
      <t>ニシ</t>
    </rPh>
    <phoneticPr fontId="4"/>
  </si>
  <si>
    <t>泉新/石西</t>
    <rPh sb="0" eb="1">
      <t>セン</t>
    </rPh>
    <rPh sb="1" eb="2">
      <t>シン</t>
    </rPh>
    <rPh sb="3" eb="4">
      <t>シャク</t>
    </rPh>
    <rPh sb="4" eb="5">
      <t>ニシ</t>
    </rPh>
    <phoneticPr fontId="4"/>
  </si>
  <si>
    <t>2月2(土)</t>
    <rPh sb="1" eb="2">
      <t>ガツ</t>
    </rPh>
    <rPh sb="4" eb="5">
      <t>ド</t>
    </rPh>
    <phoneticPr fontId="4"/>
  </si>
  <si>
    <t>14：15-14：50</t>
    <phoneticPr fontId="4"/>
  </si>
  <si>
    <t>立野 0 - 0 石神井</t>
    <rPh sb="0" eb="2">
      <t>タテノ</t>
    </rPh>
    <rPh sb="9" eb="12">
      <t>シャクジイ</t>
    </rPh>
    <phoneticPr fontId="4"/>
  </si>
  <si>
    <t>14：55-15:30</t>
    <phoneticPr fontId="4"/>
  </si>
  <si>
    <t>泉新 0 - 4 石神井</t>
    <rPh sb="0" eb="1">
      <t>セン</t>
    </rPh>
    <rPh sb="1" eb="2">
      <t>シン</t>
    </rPh>
    <rPh sb="9" eb="12">
      <t>シャクジイ</t>
    </rPh>
    <phoneticPr fontId="4"/>
  </si>
  <si>
    <t>15：35-16：10</t>
    <phoneticPr fontId="4"/>
  </si>
  <si>
    <t>関北 0 - 10 石西</t>
    <rPh sb="0" eb="1">
      <t>セキ</t>
    </rPh>
    <rPh sb="1" eb="2">
      <t>キタ</t>
    </rPh>
    <rPh sb="10" eb="11">
      <t>シャク</t>
    </rPh>
    <rPh sb="11" eb="12">
      <t>ニシ</t>
    </rPh>
    <phoneticPr fontId="4"/>
  </si>
  <si>
    <t>16：15-16：50</t>
    <phoneticPr fontId="4"/>
  </si>
  <si>
    <t>関北 0 - 11 石神井</t>
    <rPh sb="0" eb="1">
      <t>セキ</t>
    </rPh>
    <rPh sb="1" eb="2">
      <t>キタ</t>
    </rPh>
    <rPh sb="10" eb="13">
      <t>シャクジイ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</si>
</sst>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m&quot;月&quot;d&quot;日&quot;;@"/>
    <numFmt numFmtId="178" formatCode="h:mm;@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4"/>
      <name val="AR P丸ゴシック体M"/>
      <family val="3"/>
      <charset val="128"/>
    </font>
    <font>
      <sz val="12"/>
      <name val="AR P丸ゴシック体M"/>
      <family val="3"/>
      <charset val="128"/>
    </font>
    <font>
      <sz val="8"/>
      <name val="ＭＳ Ｐ明朝"/>
      <family val="1"/>
      <charset val="128"/>
    </font>
    <font>
      <sz val="10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20"/>
      <name val="AR P丸ゴシック体M"/>
      <family val="3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b/>
      <sz val="12"/>
      <name val="AR P丸ゴシック体M"/>
      <family val="3"/>
      <charset val="128"/>
    </font>
    <font>
      <sz val="6"/>
      <name val="ＭＳ 明朝"/>
      <family val="1"/>
      <charset val="128"/>
    </font>
    <font>
      <sz val="10.5"/>
      <color indexed="10"/>
      <name val="AR P丸ゴシック体M"/>
      <family val="3"/>
      <charset val="128"/>
    </font>
    <font>
      <sz val="10.5"/>
      <name val="AR P丸ゴシック体M"/>
      <family val="3"/>
      <charset val="128"/>
    </font>
    <font>
      <sz val="11"/>
      <name val="ＭＳ Ｐゴシック"/>
      <family val="3"/>
      <charset val="128"/>
    </font>
    <font>
      <sz val="11"/>
      <name val="AR P丸ゴシック体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6" fillId="0" borderId="0"/>
    <xf numFmtId="0" fontId="22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5" fillId="0" borderId="0" xfId="1" applyNumberFormat="1" applyFont="1" applyAlignment="1"/>
    <xf numFmtId="0" fontId="6" fillId="0" borderId="0" xfId="1" applyFont="1" applyAlignme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3" fillId="0" borderId="19" xfId="1" applyFont="1" applyFill="1" applyBorder="1" applyAlignment="1">
      <alignment horizontal="center" vertical="center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15" fillId="0" borderId="0" xfId="1" applyFont="1" applyBorder="1" applyAlignment="1">
      <alignment horizontal="left" vertical="center" shrinkToFit="1"/>
    </xf>
    <xf numFmtId="0" fontId="7" fillId="0" borderId="0" xfId="1" applyFont="1" applyAlignment="1">
      <alignment horizontal="center" vertical="center"/>
    </xf>
    <xf numFmtId="0" fontId="17" fillId="0" borderId="0" xfId="2" applyFont="1"/>
    <xf numFmtId="0" fontId="18" fillId="0" borderId="0" xfId="2" applyFont="1"/>
    <xf numFmtId="0" fontId="20" fillId="0" borderId="0" xfId="2" applyFont="1"/>
    <xf numFmtId="0" fontId="21" fillId="0" borderId="0" xfId="2" applyFont="1"/>
    <xf numFmtId="0" fontId="16" fillId="0" borderId="0" xfId="2"/>
    <xf numFmtId="0" fontId="18" fillId="0" borderId="0" xfId="2" applyFont="1" applyAlignment="1">
      <alignment vertical="top"/>
    </xf>
    <xf numFmtId="0" fontId="21" fillId="0" borderId="6" xfId="3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23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8" fontId="12" fillId="0" borderId="7" xfId="1" applyNumberFormat="1" applyFont="1" applyFill="1" applyBorder="1" applyAlignment="1">
      <alignment horizontal="center" vertical="center" shrinkToFit="1"/>
    </xf>
    <xf numFmtId="178" fontId="12" fillId="0" borderId="0" xfId="1" applyNumberFormat="1" applyFont="1" applyFill="1" applyBorder="1" applyAlignment="1">
      <alignment horizontal="center" vertical="center" shrinkToFit="1"/>
    </xf>
    <xf numFmtId="178" fontId="12" fillId="0" borderId="17" xfId="1" applyNumberFormat="1" applyFont="1" applyFill="1" applyBorder="1" applyAlignment="1">
      <alignment horizontal="center" vertical="center" shrinkToFit="1"/>
    </xf>
    <xf numFmtId="49" fontId="12" fillId="0" borderId="7" xfId="1" applyNumberFormat="1" applyFont="1" applyFill="1" applyBorder="1" applyAlignment="1">
      <alignment horizontal="center" vertical="center" shrinkToFit="1"/>
    </xf>
    <xf numFmtId="49" fontId="12" fillId="0" borderId="0" xfId="1" applyNumberFormat="1" applyFont="1" applyFill="1" applyBorder="1" applyAlignment="1">
      <alignment horizontal="center" vertical="center" shrinkToFit="1"/>
    </xf>
    <xf numFmtId="49" fontId="12" fillId="0" borderId="17" xfId="1" applyNumberFormat="1" applyFont="1" applyFill="1" applyBorder="1" applyAlignment="1">
      <alignment horizontal="center" vertical="center" shrinkToFit="1"/>
    </xf>
    <xf numFmtId="0" fontId="13" fillId="0" borderId="12" xfId="1" applyFont="1" applyBorder="1" applyAlignment="1">
      <alignment horizontal="center" vertical="center" shrinkToFit="1"/>
    </xf>
    <xf numFmtId="0" fontId="13" fillId="0" borderId="18" xfId="1" applyFont="1" applyBorder="1" applyAlignment="1">
      <alignment horizontal="center" vertical="center" shrinkToFit="1"/>
    </xf>
    <xf numFmtId="0" fontId="13" fillId="0" borderId="26" xfId="1" applyFont="1" applyBorder="1" applyAlignment="1">
      <alignment horizontal="center" vertical="center" shrinkToFit="1"/>
    </xf>
    <xf numFmtId="0" fontId="14" fillId="0" borderId="12" xfId="1" applyFont="1" applyBorder="1" applyAlignment="1">
      <alignment horizontal="center" vertical="center" shrinkToFit="1"/>
    </xf>
    <xf numFmtId="0" fontId="14" fillId="0" borderId="18" xfId="1" applyFont="1" applyBorder="1" applyAlignment="1">
      <alignment horizontal="center" vertical="center" shrinkToFit="1"/>
    </xf>
    <xf numFmtId="0" fontId="14" fillId="0" borderId="26" xfId="1" applyFont="1" applyBorder="1" applyAlignment="1">
      <alignment horizontal="center" vertical="center" shrinkToFit="1"/>
    </xf>
    <xf numFmtId="177" fontId="12" fillId="0" borderId="3" xfId="1" applyNumberFormat="1" applyFont="1" applyFill="1" applyBorder="1" applyAlignment="1">
      <alignment horizontal="center" vertical="center" shrinkToFit="1"/>
    </xf>
    <xf numFmtId="177" fontId="12" fillId="0" borderId="4" xfId="1" applyNumberFormat="1" applyFont="1" applyFill="1" applyBorder="1" applyAlignment="1">
      <alignment horizontal="center" vertical="center" shrinkToFit="1"/>
    </xf>
    <xf numFmtId="177" fontId="12" fillId="0" borderId="5" xfId="1" applyNumberFormat="1" applyFont="1" applyFill="1" applyBorder="1" applyAlignment="1">
      <alignment horizontal="center" vertical="center" shrinkToFit="1"/>
    </xf>
    <xf numFmtId="0" fontId="12" fillId="0" borderId="9" xfId="1" applyFont="1" applyFill="1" applyBorder="1" applyAlignment="1">
      <alignment horizontal="center" vertical="center" shrinkToFit="1"/>
    </xf>
    <xf numFmtId="0" fontId="12" fillId="0" borderId="10" xfId="1" applyFont="1" applyFill="1" applyBorder="1" applyAlignment="1">
      <alignment horizontal="center" vertical="center" shrinkToFit="1"/>
    </xf>
    <xf numFmtId="0" fontId="12" fillId="0" borderId="11" xfId="1" applyFont="1" applyFill="1" applyBorder="1" applyAlignment="1">
      <alignment horizontal="center" vertical="center" shrinkToFit="1"/>
    </xf>
    <xf numFmtId="0" fontId="12" fillId="0" borderId="14" xfId="1" applyFont="1" applyFill="1" applyBorder="1" applyAlignment="1">
      <alignment horizontal="center" vertical="center" shrinkToFit="1"/>
    </xf>
    <xf numFmtId="0" fontId="12" fillId="0" borderId="15" xfId="1" applyFont="1" applyFill="1" applyBorder="1" applyAlignment="1">
      <alignment horizontal="center" vertical="center" shrinkToFit="1"/>
    </xf>
    <xf numFmtId="0" fontId="12" fillId="0" borderId="16" xfId="1" applyFont="1" applyFill="1" applyBorder="1" applyAlignment="1">
      <alignment horizontal="center" vertical="center" shrinkToFit="1"/>
    </xf>
    <xf numFmtId="0" fontId="12" fillId="0" borderId="21" xfId="1" applyFont="1" applyFill="1" applyBorder="1" applyAlignment="1">
      <alignment horizontal="center" vertical="center" shrinkToFit="1"/>
    </xf>
    <xf numFmtId="0" fontId="12" fillId="0" borderId="22" xfId="1" applyFont="1" applyFill="1" applyBorder="1" applyAlignment="1">
      <alignment horizontal="center" vertical="center" shrinkToFit="1"/>
    </xf>
    <xf numFmtId="0" fontId="12" fillId="0" borderId="23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 shrinkToFit="1"/>
    </xf>
    <xf numFmtId="0" fontId="9" fillId="3" borderId="13" xfId="1" applyFont="1" applyFill="1" applyBorder="1" applyAlignment="1">
      <alignment horizontal="center" vertical="center" shrinkToFit="1"/>
    </xf>
    <xf numFmtId="0" fontId="9" fillId="3" borderId="20" xfId="1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176" fontId="5" fillId="0" borderId="0" xfId="1" applyNumberFormat="1" applyFont="1" applyAlignment="1">
      <alignment horizontal="right"/>
    </xf>
    <xf numFmtId="0" fontId="10" fillId="3" borderId="3" xfId="1" applyFont="1" applyFill="1" applyBorder="1" applyAlignment="1">
      <alignment horizontal="center" vertical="center" shrinkToFit="1"/>
    </xf>
    <xf numFmtId="0" fontId="10" fillId="3" borderId="4" xfId="1" applyFont="1" applyFill="1" applyBorder="1" applyAlignment="1">
      <alignment horizontal="center" vertical="center" shrinkToFit="1"/>
    </xf>
    <xf numFmtId="0" fontId="10" fillId="3" borderId="5" xfId="1" applyFont="1" applyFill="1" applyBorder="1" applyAlignment="1">
      <alignment horizontal="center" vertical="center" shrinkToFit="1"/>
    </xf>
  </cellXfs>
  <cellStyles count="4">
    <cellStyle name="標準" xfId="0" builtinId="0"/>
    <cellStyle name="標準 3" xfId="1"/>
    <cellStyle name="標準_Ｈ１８連盟総会" xfId="3"/>
    <cellStyle name="標準_役員会案内 改訂" xfId="2"/>
  </cellStyles>
  <dxfs count="5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workbookViewId="0">
      <selection activeCell="B4" sqref="B4:B7"/>
    </sheetView>
  </sheetViews>
  <sheetFormatPr defaultRowHeight="13.5"/>
  <cols>
    <col min="1" max="1" width="3.5" style="20" customWidth="1"/>
    <col min="2" max="2" width="11.25" style="4" customWidth="1"/>
    <col min="3" max="20" width="4" style="4" customWidth="1"/>
    <col min="21" max="29" width="8.625" style="4" customWidth="1"/>
    <col min="30" max="31" width="5.625" style="4" customWidth="1"/>
    <col min="32" max="32" width="4.5" style="4" customWidth="1"/>
    <col min="33" max="35" width="9" style="4"/>
    <col min="36" max="36" width="9" style="4" hidden="1" customWidth="1"/>
    <col min="37" max="256" width="9" style="4"/>
    <col min="257" max="257" width="3.5" style="4" customWidth="1"/>
    <col min="258" max="258" width="13.75" style="4" customWidth="1"/>
    <col min="259" max="276" width="4" style="4" customWidth="1"/>
    <col min="277" max="285" width="8.625" style="4" customWidth="1"/>
    <col min="286" max="287" width="5.625" style="4" customWidth="1"/>
    <col min="288" max="288" width="4.5" style="4" customWidth="1"/>
    <col min="289" max="291" width="9" style="4"/>
    <col min="292" max="292" width="0" style="4" hidden="1" customWidth="1"/>
    <col min="293" max="512" width="9" style="4"/>
    <col min="513" max="513" width="3.5" style="4" customWidth="1"/>
    <col min="514" max="514" width="13.75" style="4" customWidth="1"/>
    <col min="515" max="532" width="4" style="4" customWidth="1"/>
    <col min="533" max="541" width="8.625" style="4" customWidth="1"/>
    <col min="542" max="543" width="5.625" style="4" customWidth="1"/>
    <col min="544" max="544" width="4.5" style="4" customWidth="1"/>
    <col min="545" max="547" width="9" style="4"/>
    <col min="548" max="548" width="0" style="4" hidden="1" customWidth="1"/>
    <col min="549" max="768" width="9" style="4"/>
    <col min="769" max="769" width="3.5" style="4" customWidth="1"/>
    <col min="770" max="770" width="13.75" style="4" customWidth="1"/>
    <col min="771" max="788" width="4" style="4" customWidth="1"/>
    <col min="789" max="797" width="8.625" style="4" customWidth="1"/>
    <col min="798" max="799" width="5.625" style="4" customWidth="1"/>
    <col min="800" max="800" width="4.5" style="4" customWidth="1"/>
    <col min="801" max="803" width="9" style="4"/>
    <col min="804" max="804" width="0" style="4" hidden="1" customWidth="1"/>
    <col min="805" max="1024" width="9" style="4"/>
    <col min="1025" max="1025" width="3.5" style="4" customWidth="1"/>
    <col min="1026" max="1026" width="13.75" style="4" customWidth="1"/>
    <col min="1027" max="1044" width="4" style="4" customWidth="1"/>
    <col min="1045" max="1053" width="8.625" style="4" customWidth="1"/>
    <col min="1054" max="1055" width="5.625" style="4" customWidth="1"/>
    <col min="1056" max="1056" width="4.5" style="4" customWidth="1"/>
    <col min="1057" max="1059" width="9" style="4"/>
    <col min="1060" max="1060" width="0" style="4" hidden="1" customWidth="1"/>
    <col min="1061" max="1280" width="9" style="4"/>
    <col min="1281" max="1281" width="3.5" style="4" customWidth="1"/>
    <col min="1282" max="1282" width="13.75" style="4" customWidth="1"/>
    <col min="1283" max="1300" width="4" style="4" customWidth="1"/>
    <col min="1301" max="1309" width="8.625" style="4" customWidth="1"/>
    <col min="1310" max="1311" width="5.625" style="4" customWidth="1"/>
    <col min="1312" max="1312" width="4.5" style="4" customWidth="1"/>
    <col min="1313" max="1315" width="9" style="4"/>
    <col min="1316" max="1316" width="0" style="4" hidden="1" customWidth="1"/>
    <col min="1317" max="1536" width="9" style="4"/>
    <col min="1537" max="1537" width="3.5" style="4" customWidth="1"/>
    <col min="1538" max="1538" width="13.75" style="4" customWidth="1"/>
    <col min="1539" max="1556" width="4" style="4" customWidth="1"/>
    <col min="1557" max="1565" width="8.625" style="4" customWidth="1"/>
    <col min="1566" max="1567" width="5.625" style="4" customWidth="1"/>
    <col min="1568" max="1568" width="4.5" style="4" customWidth="1"/>
    <col min="1569" max="1571" width="9" style="4"/>
    <col min="1572" max="1572" width="0" style="4" hidden="1" customWidth="1"/>
    <col min="1573" max="1792" width="9" style="4"/>
    <col min="1793" max="1793" width="3.5" style="4" customWidth="1"/>
    <col min="1794" max="1794" width="13.75" style="4" customWidth="1"/>
    <col min="1795" max="1812" width="4" style="4" customWidth="1"/>
    <col min="1813" max="1821" width="8.625" style="4" customWidth="1"/>
    <col min="1822" max="1823" width="5.625" style="4" customWidth="1"/>
    <col min="1824" max="1824" width="4.5" style="4" customWidth="1"/>
    <col min="1825" max="1827" width="9" style="4"/>
    <col min="1828" max="1828" width="0" style="4" hidden="1" customWidth="1"/>
    <col min="1829" max="2048" width="9" style="4"/>
    <col min="2049" max="2049" width="3.5" style="4" customWidth="1"/>
    <col min="2050" max="2050" width="13.75" style="4" customWidth="1"/>
    <col min="2051" max="2068" width="4" style="4" customWidth="1"/>
    <col min="2069" max="2077" width="8.625" style="4" customWidth="1"/>
    <col min="2078" max="2079" width="5.625" style="4" customWidth="1"/>
    <col min="2080" max="2080" width="4.5" style="4" customWidth="1"/>
    <col min="2081" max="2083" width="9" style="4"/>
    <col min="2084" max="2084" width="0" style="4" hidden="1" customWidth="1"/>
    <col min="2085" max="2304" width="9" style="4"/>
    <col min="2305" max="2305" width="3.5" style="4" customWidth="1"/>
    <col min="2306" max="2306" width="13.75" style="4" customWidth="1"/>
    <col min="2307" max="2324" width="4" style="4" customWidth="1"/>
    <col min="2325" max="2333" width="8.625" style="4" customWidth="1"/>
    <col min="2334" max="2335" width="5.625" style="4" customWidth="1"/>
    <col min="2336" max="2336" width="4.5" style="4" customWidth="1"/>
    <col min="2337" max="2339" width="9" style="4"/>
    <col min="2340" max="2340" width="0" style="4" hidden="1" customWidth="1"/>
    <col min="2341" max="2560" width="9" style="4"/>
    <col min="2561" max="2561" width="3.5" style="4" customWidth="1"/>
    <col min="2562" max="2562" width="13.75" style="4" customWidth="1"/>
    <col min="2563" max="2580" width="4" style="4" customWidth="1"/>
    <col min="2581" max="2589" width="8.625" style="4" customWidth="1"/>
    <col min="2590" max="2591" width="5.625" style="4" customWidth="1"/>
    <col min="2592" max="2592" width="4.5" style="4" customWidth="1"/>
    <col min="2593" max="2595" width="9" style="4"/>
    <col min="2596" max="2596" width="0" style="4" hidden="1" customWidth="1"/>
    <col min="2597" max="2816" width="9" style="4"/>
    <col min="2817" max="2817" width="3.5" style="4" customWidth="1"/>
    <col min="2818" max="2818" width="13.75" style="4" customWidth="1"/>
    <col min="2819" max="2836" width="4" style="4" customWidth="1"/>
    <col min="2837" max="2845" width="8.625" style="4" customWidth="1"/>
    <col min="2846" max="2847" width="5.625" style="4" customWidth="1"/>
    <col min="2848" max="2848" width="4.5" style="4" customWidth="1"/>
    <col min="2849" max="2851" width="9" style="4"/>
    <col min="2852" max="2852" width="0" style="4" hidden="1" customWidth="1"/>
    <col min="2853" max="3072" width="9" style="4"/>
    <col min="3073" max="3073" width="3.5" style="4" customWidth="1"/>
    <col min="3074" max="3074" width="13.75" style="4" customWidth="1"/>
    <col min="3075" max="3092" width="4" style="4" customWidth="1"/>
    <col min="3093" max="3101" width="8.625" style="4" customWidth="1"/>
    <col min="3102" max="3103" width="5.625" style="4" customWidth="1"/>
    <col min="3104" max="3104" width="4.5" style="4" customWidth="1"/>
    <col min="3105" max="3107" width="9" style="4"/>
    <col min="3108" max="3108" width="0" style="4" hidden="1" customWidth="1"/>
    <col min="3109" max="3328" width="9" style="4"/>
    <col min="3329" max="3329" width="3.5" style="4" customWidth="1"/>
    <col min="3330" max="3330" width="13.75" style="4" customWidth="1"/>
    <col min="3331" max="3348" width="4" style="4" customWidth="1"/>
    <col min="3349" max="3357" width="8.625" style="4" customWidth="1"/>
    <col min="3358" max="3359" width="5.625" style="4" customWidth="1"/>
    <col min="3360" max="3360" width="4.5" style="4" customWidth="1"/>
    <col min="3361" max="3363" width="9" style="4"/>
    <col min="3364" max="3364" width="0" style="4" hidden="1" customWidth="1"/>
    <col min="3365" max="3584" width="9" style="4"/>
    <col min="3585" max="3585" width="3.5" style="4" customWidth="1"/>
    <col min="3586" max="3586" width="13.75" style="4" customWidth="1"/>
    <col min="3587" max="3604" width="4" style="4" customWidth="1"/>
    <col min="3605" max="3613" width="8.625" style="4" customWidth="1"/>
    <col min="3614" max="3615" width="5.625" style="4" customWidth="1"/>
    <col min="3616" max="3616" width="4.5" style="4" customWidth="1"/>
    <col min="3617" max="3619" width="9" style="4"/>
    <col min="3620" max="3620" width="0" style="4" hidden="1" customWidth="1"/>
    <col min="3621" max="3840" width="9" style="4"/>
    <col min="3841" max="3841" width="3.5" style="4" customWidth="1"/>
    <col min="3842" max="3842" width="13.75" style="4" customWidth="1"/>
    <col min="3843" max="3860" width="4" style="4" customWidth="1"/>
    <col min="3861" max="3869" width="8.625" style="4" customWidth="1"/>
    <col min="3870" max="3871" width="5.625" style="4" customWidth="1"/>
    <col min="3872" max="3872" width="4.5" style="4" customWidth="1"/>
    <col min="3873" max="3875" width="9" style="4"/>
    <col min="3876" max="3876" width="0" style="4" hidden="1" customWidth="1"/>
    <col min="3877" max="4096" width="9" style="4"/>
    <col min="4097" max="4097" width="3.5" style="4" customWidth="1"/>
    <col min="4098" max="4098" width="13.75" style="4" customWidth="1"/>
    <col min="4099" max="4116" width="4" style="4" customWidth="1"/>
    <col min="4117" max="4125" width="8.625" style="4" customWidth="1"/>
    <col min="4126" max="4127" width="5.625" style="4" customWidth="1"/>
    <col min="4128" max="4128" width="4.5" style="4" customWidth="1"/>
    <col min="4129" max="4131" width="9" style="4"/>
    <col min="4132" max="4132" width="0" style="4" hidden="1" customWidth="1"/>
    <col min="4133" max="4352" width="9" style="4"/>
    <col min="4353" max="4353" width="3.5" style="4" customWidth="1"/>
    <col min="4354" max="4354" width="13.75" style="4" customWidth="1"/>
    <col min="4355" max="4372" width="4" style="4" customWidth="1"/>
    <col min="4373" max="4381" width="8.625" style="4" customWidth="1"/>
    <col min="4382" max="4383" width="5.625" style="4" customWidth="1"/>
    <col min="4384" max="4384" width="4.5" style="4" customWidth="1"/>
    <col min="4385" max="4387" width="9" style="4"/>
    <col min="4388" max="4388" width="0" style="4" hidden="1" customWidth="1"/>
    <col min="4389" max="4608" width="9" style="4"/>
    <col min="4609" max="4609" width="3.5" style="4" customWidth="1"/>
    <col min="4610" max="4610" width="13.75" style="4" customWidth="1"/>
    <col min="4611" max="4628" width="4" style="4" customWidth="1"/>
    <col min="4629" max="4637" width="8.625" style="4" customWidth="1"/>
    <col min="4638" max="4639" width="5.625" style="4" customWidth="1"/>
    <col min="4640" max="4640" width="4.5" style="4" customWidth="1"/>
    <col min="4641" max="4643" width="9" style="4"/>
    <col min="4644" max="4644" width="0" style="4" hidden="1" customWidth="1"/>
    <col min="4645" max="4864" width="9" style="4"/>
    <col min="4865" max="4865" width="3.5" style="4" customWidth="1"/>
    <col min="4866" max="4866" width="13.75" style="4" customWidth="1"/>
    <col min="4867" max="4884" width="4" style="4" customWidth="1"/>
    <col min="4885" max="4893" width="8.625" style="4" customWidth="1"/>
    <col min="4894" max="4895" width="5.625" style="4" customWidth="1"/>
    <col min="4896" max="4896" width="4.5" style="4" customWidth="1"/>
    <col min="4897" max="4899" width="9" style="4"/>
    <col min="4900" max="4900" width="0" style="4" hidden="1" customWidth="1"/>
    <col min="4901" max="5120" width="9" style="4"/>
    <col min="5121" max="5121" width="3.5" style="4" customWidth="1"/>
    <col min="5122" max="5122" width="13.75" style="4" customWidth="1"/>
    <col min="5123" max="5140" width="4" style="4" customWidth="1"/>
    <col min="5141" max="5149" width="8.625" style="4" customWidth="1"/>
    <col min="5150" max="5151" width="5.625" style="4" customWidth="1"/>
    <col min="5152" max="5152" width="4.5" style="4" customWidth="1"/>
    <col min="5153" max="5155" width="9" style="4"/>
    <col min="5156" max="5156" width="0" style="4" hidden="1" customWidth="1"/>
    <col min="5157" max="5376" width="9" style="4"/>
    <col min="5377" max="5377" width="3.5" style="4" customWidth="1"/>
    <col min="5378" max="5378" width="13.75" style="4" customWidth="1"/>
    <col min="5379" max="5396" width="4" style="4" customWidth="1"/>
    <col min="5397" max="5405" width="8.625" style="4" customWidth="1"/>
    <col min="5406" max="5407" width="5.625" style="4" customWidth="1"/>
    <col min="5408" max="5408" width="4.5" style="4" customWidth="1"/>
    <col min="5409" max="5411" width="9" style="4"/>
    <col min="5412" max="5412" width="0" style="4" hidden="1" customWidth="1"/>
    <col min="5413" max="5632" width="9" style="4"/>
    <col min="5633" max="5633" width="3.5" style="4" customWidth="1"/>
    <col min="5634" max="5634" width="13.75" style="4" customWidth="1"/>
    <col min="5635" max="5652" width="4" style="4" customWidth="1"/>
    <col min="5653" max="5661" width="8.625" style="4" customWidth="1"/>
    <col min="5662" max="5663" width="5.625" style="4" customWidth="1"/>
    <col min="5664" max="5664" width="4.5" style="4" customWidth="1"/>
    <col min="5665" max="5667" width="9" style="4"/>
    <col min="5668" max="5668" width="0" style="4" hidden="1" customWidth="1"/>
    <col min="5669" max="5888" width="9" style="4"/>
    <col min="5889" max="5889" width="3.5" style="4" customWidth="1"/>
    <col min="5890" max="5890" width="13.75" style="4" customWidth="1"/>
    <col min="5891" max="5908" width="4" style="4" customWidth="1"/>
    <col min="5909" max="5917" width="8.625" style="4" customWidth="1"/>
    <col min="5918" max="5919" width="5.625" style="4" customWidth="1"/>
    <col min="5920" max="5920" width="4.5" style="4" customWidth="1"/>
    <col min="5921" max="5923" width="9" style="4"/>
    <col min="5924" max="5924" width="0" style="4" hidden="1" customWidth="1"/>
    <col min="5925" max="6144" width="9" style="4"/>
    <col min="6145" max="6145" width="3.5" style="4" customWidth="1"/>
    <col min="6146" max="6146" width="13.75" style="4" customWidth="1"/>
    <col min="6147" max="6164" width="4" style="4" customWidth="1"/>
    <col min="6165" max="6173" width="8.625" style="4" customWidth="1"/>
    <col min="6174" max="6175" width="5.625" style="4" customWidth="1"/>
    <col min="6176" max="6176" width="4.5" style="4" customWidth="1"/>
    <col min="6177" max="6179" width="9" style="4"/>
    <col min="6180" max="6180" width="0" style="4" hidden="1" customWidth="1"/>
    <col min="6181" max="6400" width="9" style="4"/>
    <col min="6401" max="6401" width="3.5" style="4" customWidth="1"/>
    <col min="6402" max="6402" width="13.75" style="4" customWidth="1"/>
    <col min="6403" max="6420" width="4" style="4" customWidth="1"/>
    <col min="6421" max="6429" width="8.625" style="4" customWidth="1"/>
    <col min="6430" max="6431" width="5.625" style="4" customWidth="1"/>
    <col min="6432" max="6432" width="4.5" style="4" customWidth="1"/>
    <col min="6433" max="6435" width="9" style="4"/>
    <col min="6436" max="6436" width="0" style="4" hidden="1" customWidth="1"/>
    <col min="6437" max="6656" width="9" style="4"/>
    <col min="6657" max="6657" width="3.5" style="4" customWidth="1"/>
    <col min="6658" max="6658" width="13.75" style="4" customWidth="1"/>
    <col min="6659" max="6676" width="4" style="4" customWidth="1"/>
    <col min="6677" max="6685" width="8.625" style="4" customWidth="1"/>
    <col min="6686" max="6687" width="5.625" style="4" customWidth="1"/>
    <col min="6688" max="6688" width="4.5" style="4" customWidth="1"/>
    <col min="6689" max="6691" width="9" style="4"/>
    <col min="6692" max="6692" width="0" style="4" hidden="1" customWidth="1"/>
    <col min="6693" max="6912" width="9" style="4"/>
    <col min="6913" max="6913" width="3.5" style="4" customWidth="1"/>
    <col min="6914" max="6914" width="13.75" style="4" customWidth="1"/>
    <col min="6915" max="6932" width="4" style="4" customWidth="1"/>
    <col min="6933" max="6941" width="8.625" style="4" customWidth="1"/>
    <col min="6942" max="6943" width="5.625" style="4" customWidth="1"/>
    <col min="6944" max="6944" width="4.5" style="4" customWidth="1"/>
    <col min="6945" max="6947" width="9" style="4"/>
    <col min="6948" max="6948" width="0" style="4" hidden="1" customWidth="1"/>
    <col min="6949" max="7168" width="9" style="4"/>
    <col min="7169" max="7169" width="3.5" style="4" customWidth="1"/>
    <col min="7170" max="7170" width="13.75" style="4" customWidth="1"/>
    <col min="7171" max="7188" width="4" style="4" customWidth="1"/>
    <col min="7189" max="7197" width="8.625" style="4" customWidth="1"/>
    <col min="7198" max="7199" width="5.625" style="4" customWidth="1"/>
    <col min="7200" max="7200" width="4.5" style="4" customWidth="1"/>
    <col min="7201" max="7203" width="9" style="4"/>
    <col min="7204" max="7204" width="0" style="4" hidden="1" customWidth="1"/>
    <col min="7205" max="7424" width="9" style="4"/>
    <col min="7425" max="7425" width="3.5" style="4" customWidth="1"/>
    <col min="7426" max="7426" width="13.75" style="4" customWidth="1"/>
    <col min="7427" max="7444" width="4" style="4" customWidth="1"/>
    <col min="7445" max="7453" width="8.625" style="4" customWidth="1"/>
    <col min="7454" max="7455" width="5.625" style="4" customWidth="1"/>
    <col min="7456" max="7456" width="4.5" style="4" customWidth="1"/>
    <col min="7457" max="7459" width="9" style="4"/>
    <col min="7460" max="7460" width="0" style="4" hidden="1" customWidth="1"/>
    <col min="7461" max="7680" width="9" style="4"/>
    <col min="7681" max="7681" width="3.5" style="4" customWidth="1"/>
    <col min="7682" max="7682" width="13.75" style="4" customWidth="1"/>
    <col min="7683" max="7700" width="4" style="4" customWidth="1"/>
    <col min="7701" max="7709" width="8.625" style="4" customWidth="1"/>
    <col min="7710" max="7711" width="5.625" style="4" customWidth="1"/>
    <col min="7712" max="7712" width="4.5" style="4" customWidth="1"/>
    <col min="7713" max="7715" width="9" style="4"/>
    <col min="7716" max="7716" width="0" style="4" hidden="1" customWidth="1"/>
    <col min="7717" max="7936" width="9" style="4"/>
    <col min="7937" max="7937" width="3.5" style="4" customWidth="1"/>
    <col min="7938" max="7938" width="13.75" style="4" customWidth="1"/>
    <col min="7939" max="7956" width="4" style="4" customWidth="1"/>
    <col min="7957" max="7965" width="8.625" style="4" customWidth="1"/>
    <col min="7966" max="7967" width="5.625" style="4" customWidth="1"/>
    <col min="7968" max="7968" width="4.5" style="4" customWidth="1"/>
    <col min="7969" max="7971" width="9" style="4"/>
    <col min="7972" max="7972" width="0" style="4" hidden="1" customWidth="1"/>
    <col min="7973" max="8192" width="9" style="4"/>
    <col min="8193" max="8193" width="3.5" style="4" customWidth="1"/>
    <col min="8194" max="8194" width="13.75" style="4" customWidth="1"/>
    <col min="8195" max="8212" width="4" style="4" customWidth="1"/>
    <col min="8213" max="8221" width="8.625" style="4" customWidth="1"/>
    <col min="8222" max="8223" width="5.625" style="4" customWidth="1"/>
    <col min="8224" max="8224" width="4.5" style="4" customWidth="1"/>
    <col min="8225" max="8227" width="9" style="4"/>
    <col min="8228" max="8228" width="0" style="4" hidden="1" customWidth="1"/>
    <col min="8229" max="8448" width="9" style="4"/>
    <col min="8449" max="8449" width="3.5" style="4" customWidth="1"/>
    <col min="8450" max="8450" width="13.75" style="4" customWidth="1"/>
    <col min="8451" max="8468" width="4" style="4" customWidth="1"/>
    <col min="8469" max="8477" width="8.625" style="4" customWidth="1"/>
    <col min="8478" max="8479" width="5.625" style="4" customWidth="1"/>
    <col min="8480" max="8480" width="4.5" style="4" customWidth="1"/>
    <col min="8481" max="8483" width="9" style="4"/>
    <col min="8484" max="8484" width="0" style="4" hidden="1" customWidth="1"/>
    <col min="8485" max="8704" width="9" style="4"/>
    <col min="8705" max="8705" width="3.5" style="4" customWidth="1"/>
    <col min="8706" max="8706" width="13.75" style="4" customWidth="1"/>
    <col min="8707" max="8724" width="4" style="4" customWidth="1"/>
    <col min="8725" max="8733" width="8.625" style="4" customWidth="1"/>
    <col min="8734" max="8735" width="5.625" style="4" customWidth="1"/>
    <col min="8736" max="8736" width="4.5" style="4" customWidth="1"/>
    <col min="8737" max="8739" width="9" style="4"/>
    <col min="8740" max="8740" width="0" style="4" hidden="1" customWidth="1"/>
    <col min="8741" max="8960" width="9" style="4"/>
    <col min="8961" max="8961" width="3.5" style="4" customWidth="1"/>
    <col min="8962" max="8962" width="13.75" style="4" customWidth="1"/>
    <col min="8963" max="8980" width="4" style="4" customWidth="1"/>
    <col min="8981" max="8989" width="8.625" style="4" customWidth="1"/>
    <col min="8990" max="8991" width="5.625" style="4" customWidth="1"/>
    <col min="8992" max="8992" width="4.5" style="4" customWidth="1"/>
    <col min="8993" max="8995" width="9" style="4"/>
    <col min="8996" max="8996" width="0" style="4" hidden="1" customWidth="1"/>
    <col min="8997" max="9216" width="9" style="4"/>
    <col min="9217" max="9217" width="3.5" style="4" customWidth="1"/>
    <col min="9218" max="9218" width="13.75" style="4" customWidth="1"/>
    <col min="9219" max="9236" width="4" style="4" customWidth="1"/>
    <col min="9237" max="9245" width="8.625" style="4" customWidth="1"/>
    <col min="9246" max="9247" width="5.625" style="4" customWidth="1"/>
    <col min="9248" max="9248" width="4.5" style="4" customWidth="1"/>
    <col min="9249" max="9251" width="9" style="4"/>
    <col min="9252" max="9252" width="0" style="4" hidden="1" customWidth="1"/>
    <col min="9253" max="9472" width="9" style="4"/>
    <col min="9473" max="9473" width="3.5" style="4" customWidth="1"/>
    <col min="9474" max="9474" width="13.75" style="4" customWidth="1"/>
    <col min="9475" max="9492" width="4" style="4" customWidth="1"/>
    <col min="9493" max="9501" width="8.625" style="4" customWidth="1"/>
    <col min="9502" max="9503" width="5.625" style="4" customWidth="1"/>
    <col min="9504" max="9504" width="4.5" style="4" customWidth="1"/>
    <col min="9505" max="9507" width="9" style="4"/>
    <col min="9508" max="9508" width="0" style="4" hidden="1" customWidth="1"/>
    <col min="9509" max="9728" width="9" style="4"/>
    <col min="9729" max="9729" width="3.5" style="4" customWidth="1"/>
    <col min="9730" max="9730" width="13.75" style="4" customWidth="1"/>
    <col min="9731" max="9748" width="4" style="4" customWidth="1"/>
    <col min="9749" max="9757" width="8.625" style="4" customWidth="1"/>
    <col min="9758" max="9759" width="5.625" style="4" customWidth="1"/>
    <col min="9760" max="9760" width="4.5" style="4" customWidth="1"/>
    <col min="9761" max="9763" width="9" style="4"/>
    <col min="9764" max="9764" width="0" style="4" hidden="1" customWidth="1"/>
    <col min="9765" max="9984" width="9" style="4"/>
    <col min="9985" max="9985" width="3.5" style="4" customWidth="1"/>
    <col min="9986" max="9986" width="13.75" style="4" customWidth="1"/>
    <col min="9987" max="10004" width="4" style="4" customWidth="1"/>
    <col min="10005" max="10013" width="8.625" style="4" customWidth="1"/>
    <col min="10014" max="10015" width="5.625" style="4" customWidth="1"/>
    <col min="10016" max="10016" width="4.5" style="4" customWidth="1"/>
    <col min="10017" max="10019" width="9" style="4"/>
    <col min="10020" max="10020" width="0" style="4" hidden="1" customWidth="1"/>
    <col min="10021" max="10240" width="9" style="4"/>
    <col min="10241" max="10241" width="3.5" style="4" customWidth="1"/>
    <col min="10242" max="10242" width="13.75" style="4" customWidth="1"/>
    <col min="10243" max="10260" width="4" style="4" customWidth="1"/>
    <col min="10261" max="10269" width="8.625" style="4" customWidth="1"/>
    <col min="10270" max="10271" width="5.625" style="4" customWidth="1"/>
    <col min="10272" max="10272" width="4.5" style="4" customWidth="1"/>
    <col min="10273" max="10275" width="9" style="4"/>
    <col min="10276" max="10276" width="0" style="4" hidden="1" customWidth="1"/>
    <col min="10277" max="10496" width="9" style="4"/>
    <col min="10497" max="10497" width="3.5" style="4" customWidth="1"/>
    <col min="10498" max="10498" width="13.75" style="4" customWidth="1"/>
    <col min="10499" max="10516" width="4" style="4" customWidth="1"/>
    <col min="10517" max="10525" width="8.625" style="4" customWidth="1"/>
    <col min="10526" max="10527" width="5.625" style="4" customWidth="1"/>
    <col min="10528" max="10528" width="4.5" style="4" customWidth="1"/>
    <col min="10529" max="10531" width="9" style="4"/>
    <col min="10532" max="10532" width="0" style="4" hidden="1" customWidth="1"/>
    <col min="10533" max="10752" width="9" style="4"/>
    <col min="10753" max="10753" width="3.5" style="4" customWidth="1"/>
    <col min="10754" max="10754" width="13.75" style="4" customWidth="1"/>
    <col min="10755" max="10772" width="4" style="4" customWidth="1"/>
    <col min="10773" max="10781" width="8.625" style="4" customWidth="1"/>
    <col min="10782" max="10783" width="5.625" style="4" customWidth="1"/>
    <col min="10784" max="10784" width="4.5" style="4" customWidth="1"/>
    <col min="10785" max="10787" width="9" style="4"/>
    <col min="10788" max="10788" width="0" style="4" hidden="1" customWidth="1"/>
    <col min="10789" max="11008" width="9" style="4"/>
    <col min="11009" max="11009" width="3.5" style="4" customWidth="1"/>
    <col min="11010" max="11010" width="13.75" style="4" customWidth="1"/>
    <col min="11011" max="11028" width="4" style="4" customWidth="1"/>
    <col min="11029" max="11037" width="8.625" style="4" customWidth="1"/>
    <col min="11038" max="11039" width="5.625" style="4" customWidth="1"/>
    <col min="11040" max="11040" width="4.5" style="4" customWidth="1"/>
    <col min="11041" max="11043" width="9" style="4"/>
    <col min="11044" max="11044" width="0" style="4" hidden="1" customWidth="1"/>
    <col min="11045" max="11264" width="9" style="4"/>
    <col min="11265" max="11265" width="3.5" style="4" customWidth="1"/>
    <col min="11266" max="11266" width="13.75" style="4" customWidth="1"/>
    <col min="11267" max="11284" width="4" style="4" customWidth="1"/>
    <col min="11285" max="11293" width="8.625" style="4" customWidth="1"/>
    <col min="11294" max="11295" width="5.625" style="4" customWidth="1"/>
    <col min="11296" max="11296" width="4.5" style="4" customWidth="1"/>
    <col min="11297" max="11299" width="9" style="4"/>
    <col min="11300" max="11300" width="0" style="4" hidden="1" customWidth="1"/>
    <col min="11301" max="11520" width="9" style="4"/>
    <col min="11521" max="11521" width="3.5" style="4" customWidth="1"/>
    <col min="11522" max="11522" width="13.75" style="4" customWidth="1"/>
    <col min="11523" max="11540" width="4" style="4" customWidth="1"/>
    <col min="11541" max="11549" width="8.625" style="4" customWidth="1"/>
    <col min="11550" max="11551" width="5.625" style="4" customWidth="1"/>
    <col min="11552" max="11552" width="4.5" style="4" customWidth="1"/>
    <col min="11553" max="11555" width="9" style="4"/>
    <col min="11556" max="11556" width="0" style="4" hidden="1" customWidth="1"/>
    <col min="11557" max="11776" width="9" style="4"/>
    <col min="11777" max="11777" width="3.5" style="4" customWidth="1"/>
    <col min="11778" max="11778" width="13.75" style="4" customWidth="1"/>
    <col min="11779" max="11796" width="4" style="4" customWidth="1"/>
    <col min="11797" max="11805" width="8.625" style="4" customWidth="1"/>
    <col min="11806" max="11807" width="5.625" style="4" customWidth="1"/>
    <col min="11808" max="11808" width="4.5" style="4" customWidth="1"/>
    <col min="11809" max="11811" width="9" style="4"/>
    <col min="11812" max="11812" width="0" style="4" hidden="1" customWidth="1"/>
    <col min="11813" max="12032" width="9" style="4"/>
    <col min="12033" max="12033" width="3.5" style="4" customWidth="1"/>
    <col min="12034" max="12034" width="13.75" style="4" customWidth="1"/>
    <col min="12035" max="12052" width="4" style="4" customWidth="1"/>
    <col min="12053" max="12061" width="8.625" style="4" customWidth="1"/>
    <col min="12062" max="12063" width="5.625" style="4" customWidth="1"/>
    <col min="12064" max="12064" width="4.5" style="4" customWidth="1"/>
    <col min="12065" max="12067" width="9" style="4"/>
    <col min="12068" max="12068" width="0" style="4" hidden="1" customWidth="1"/>
    <col min="12069" max="12288" width="9" style="4"/>
    <col min="12289" max="12289" width="3.5" style="4" customWidth="1"/>
    <col min="12290" max="12290" width="13.75" style="4" customWidth="1"/>
    <col min="12291" max="12308" width="4" style="4" customWidth="1"/>
    <col min="12309" max="12317" width="8.625" style="4" customWidth="1"/>
    <col min="12318" max="12319" width="5.625" style="4" customWidth="1"/>
    <col min="12320" max="12320" width="4.5" style="4" customWidth="1"/>
    <col min="12321" max="12323" width="9" style="4"/>
    <col min="12324" max="12324" width="0" style="4" hidden="1" customWidth="1"/>
    <col min="12325" max="12544" width="9" style="4"/>
    <col min="12545" max="12545" width="3.5" style="4" customWidth="1"/>
    <col min="12546" max="12546" width="13.75" style="4" customWidth="1"/>
    <col min="12547" max="12564" width="4" style="4" customWidth="1"/>
    <col min="12565" max="12573" width="8.625" style="4" customWidth="1"/>
    <col min="12574" max="12575" width="5.625" style="4" customWidth="1"/>
    <col min="12576" max="12576" width="4.5" style="4" customWidth="1"/>
    <col min="12577" max="12579" width="9" style="4"/>
    <col min="12580" max="12580" width="0" style="4" hidden="1" customWidth="1"/>
    <col min="12581" max="12800" width="9" style="4"/>
    <col min="12801" max="12801" width="3.5" style="4" customWidth="1"/>
    <col min="12802" max="12802" width="13.75" style="4" customWidth="1"/>
    <col min="12803" max="12820" width="4" style="4" customWidth="1"/>
    <col min="12821" max="12829" width="8.625" style="4" customWidth="1"/>
    <col min="12830" max="12831" width="5.625" style="4" customWidth="1"/>
    <col min="12832" max="12832" width="4.5" style="4" customWidth="1"/>
    <col min="12833" max="12835" width="9" style="4"/>
    <col min="12836" max="12836" width="0" style="4" hidden="1" customWidth="1"/>
    <col min="12837" max="13056" width="9" style="4"/>
    <col min="13057" max="13057" width="3.5" style="4" customWidth="1"/>
    <col min="13058" max="13058" width="13.75" style="4" customWidth="1"/>
    <col min="13059" max="13076" width="4" style="4" customWidth="1"/>
    <col min="13077" max="13085" width="8.625" style="4" customWidth="1"/>
    <col min="13086" max="13087" width="5.625" style="4" customWidth="1"/>
    <col min="13088" max="13088" width="4.5" style="4" customWidth="1"/>
    <col min="13089" max="13091" width="9" style="4"/>
    <col min="13092" max="13092" width="0" style="4" hidden="1" customWidth="1"/>
    <col min="13093" max="13312" width="9" style="4"/>
    <col min="13313" max="13313" width="3.5" style="4" customWidth="1"/>
    <col min="13314" max="13314" width="13.75" style="4" customWidth="1"/>
    <col min="13315" max="13332" width="4" style="4" customWidth="1"/>
    <col min="13333" max="13341" width="8.625" style="4" customWidth="1"/>
    <col min="13342" max="13343" width="5.625" style="4" customWidth="1"/>
    <col min="13344" max="13344" width="4.5" style="4" customWidth="1"/>
    <col min="13345" max="13347" width="9" style="4"/>
    <col min="13348" max="13348" width="0" style="4" hidden="1" customWidth="1"/>
    <col min="13349" max="13568" width="9" style="4"/>
    <col min="13569" max="13569" width="3.5" style="4" customWidth="1"/>
    <col min="13570" max="13570" width="13.75" style="4" customWidth="1"/>
    <col min="13571" max="13588" width="4" style="4" customWidth="1"/>
    <col min="13589" max="13597" width="8.625" style="4" customWidth="1"/>
    <col min="13598" max="13599" width="5.625" style="4" customWidth="1"/>
    <col min="13600" max="13600" width="4.5" style="4" customWidth="1"/>
    <col min="13601" max="13603" width="9" style="4"/>
    <col min="13604" max="13604" width="0" style="4" hidden="1" customWidth="1"/>
    <col min="13605" max="13824" width="9" style="4"/>
    <col min="13825" max="13825" width="3.5" style="4" customWidth="1"/>
    <col min="13826" max="13826" width="13.75" style="4" customWidth="1"/>
    <col min="13827" max="13844" width="4" style="4" customWidth="1"/>
    <col min="13845" max="13853" width="8.625" style="4" customWidth="1"/>
    <col min="13854" max="13855" width="5.625" style="4" customWidth="1"/>
    <col min="13856" max="13856" width="4.5" style="4" customWidth="1"/>
    <col min="13857" max="13859" width="9" style="4"/>
    <col min="13860" max="13860" width="0" style="4" hidden="1" customWidth="1"/>
    <col min="13861" max="14080" width="9" style="4"/>
    <col min="14081" max="14081" width="3.5" style="4" customWidth="1"/>
    <col min="14082" max="14082" width="13.75" style="4" customWidth="1"/>
    <col min="14083" max="14100" width="4" style="4" customWidth="1"/>
    <col min="14101" max="14109" width="8.625" style="4" customWidth="1"/>
    <col min="14110" max="14111" width="5.625" style="4" customWidth="1"/>
    <col min="14112" max="14112" width="4.5" style="4" customWidth="1"/>
    <col min="14113" max="14115" width="9" style="4"/>
    <col min="14116" max="14116" width="0" style="4" hidden="1" customWidth="1"/>
    <col min="14117" max="14336" width="9" style="4"/>
    <col min="14337" max="14337" width="3.5" style="4" customWidth="1"/>
    <col min="14338" max="14338" width="13.75" style="4" customWidth="1"/>
    <col min="14339" max="14356" width="4" style="4" customWidth="1"/>
    <col min="14357" max="14365" width="8.625" style="4" customWidth="1"/>
    <col min="14366" max="14367" width="5.625" style="4" customWidth="1"/>
    <col min="14368" max="14368" width="4.5" style="4" customWidth="1"/>
    <col min="14369" max="14371" width="9" style="4"/>
    <col min="14372" max="14372" width="0" style="4" hidden="1" customWidth="1"/>
    <col min="14373" max="14592" width="9" style="4"/>
    <col min="14593" max="14593" width="3.5" style="4" customWidth="1"/>
    <col min="14594" max="14594" width="13.75" style="4" customWidth="1"/>
    <col min="14595" max="14612" width="4" style="4" customWidth="1"/>
    <col min="14613" max="14621" width="8.625" style="4" customWidth="1"/>
    <col min="14622" max="14623" width="5.625" style="4" customWidth="1"/>
    <col min="14624" max="14624" width="4.5" style="4" customWidth="1"/>
    <col min="14625" max="14627" width="9" style="4"/>
    <col min="14628" max="14628" width="0" style="4" hidden="1" customWidth="1"/>
    <col min="14629" max="14848" width="9" style="4"/>
    <col min="14849" max="14849" width="3.5" style="4" customWidth="1"/>
    <col min="14850" max="14850" width="13.75" style="4" customWidth="1"/>
    <col min="14851" max="14868" width="4" style="4" customWidth="1"/>
    <col min="14869" max="14877" width="8.625" style="4" customWidth="1"/>
    <col min="14878" max="14879" width="5.625" style="4" customWidth="1"/>
    <col min="14880" max="14880" width="4.5" style="4" customWidth="1"/>
    <col min="14881" max="14883" width="9" style="4"/>
    <col min="14884" max="14884" width="0" style="4" hidden="1" customWidth="1"/>
    <col min="14885" max="15104" width="9" style="4"/>
    <col min="15105" max="15105" width="3.5" style="4" customWidth="1"/>
    <col min="15106" max="15106" width="13.75" style="4" customWidth="1"/>
    <col min="15107" max="15124" width="4" style="4" customWidth="1"/>
    <col min="15125" max="15133" width="8.625" style="4" customWidth="1"/>
    <col min="15134" max="15135" width="5.625" style="4" customWidth="1"/>
    <col min="15136" max="15136" width="4.5" style="4" customWidth="1"/>
    <col min="15137" max="15139" width="9" style="4"/>
    <col min="15140" max="15140" width="0" style="4" hidden="1" customWidth="1"/>
    <col min="15141" max="15360" width="9" style="4"/>
    <col min="15361" max="15361" width="3.5" style="4" customWidth="1"/>
    <col min="15362" max="15362" width="13.75" style="4" customWidth="1"/>
    <col min="15363" max="15380" width="4" style="4" customWidth="1"/>
    <col min="15381" max="15389" width="8.625" style="4" customWidth="1"/>
    <col min="15390" max="15391" width="5.625" style="4" customWidth="1"/>
    <col min="15392" max="15392" width="4.5" style="4" customWidth="1"/>
    <col min="15393" max="15395" width="9" style="4"/>
    <col min="15396" max="15396" width="0" style="4" hidden="1" customWidth="1"/>
    <col min="15397" max="15616" width="9" style="4"/>
    <col min="15617" max="15617" width="3.5" style="4" customWidth="1"/>
    <col min="15618" max="15618" width="13.75" style="4" customWidth="1"/>
    <col min="15619" max="15636" width="4" style="4" customWidth="1"/>
    <col min="15637" max="15645" width="8.625" style="4" customWidth="1"/>
    <col min="15646" max="15647" width="5.625" style="4" customWidth="1"/>
    <col min="15648" max="15648" width="4.5" style="4" customWidth="1"/>
    <col min="15649" max="15651" width="9" style="4"/>
    <col min="15652" max="15652" width="0" style="4" hidden="1" customWidth="1"/>
    <col min="15653" max="15872" width="9" style="4"/>
    <col min="15873" max="15873" width="3.5" style="4" customWidth="1"/>
    <col min="15874" max="15874" width="13.75" style="4" customWidth="1"/>
    <col min="15875" max="15892" width="4" style="4" customWidth="1"/>
    <col min="15893" max="15901" width="8.625" style="4" customWidth="1"/>
    <col min="15902" max="15903" width="5.625" style="4" customWidth="1"/>
    <col min="15904" max="15904" width="4.5" style="4" customWidth="1"/>
    <col min="15905" max="15907" width="9" style="4"/>
    <col min="15908" max="15908" width="0" style="4" hidden="1" customWidth="1"/>
    <col min="15909" max="16128" width="9" style="4"/>
    <col min="16129" max="16129" width="3.5" style="4" customWidth="1"/>
    <col min="16130" max="16130" width="13.75" style="4" customWidth="1"/>
    <col min="16131" max="16148" width="4" style="4" customWidth="1"/>
    <col min="16149" max="16157" width="8.625" style="4" customWidth="1"/>
    <col min="16158" max="16159" width="5.625" style="4" customWidth="1"/>
    <col min="16160" max="16160" width="4.5" style="4" customWidth="1"/>
    <col min="16161" max="16163" width="9" style="4"/>
    <col min="16164" max="16164" width="0" style="4" hidden="1" customWidth="1"/>
    <col min="16165" max="16384" width="9" style="4"/>
  </cols>
  <sheetData>
    <row r="1" spans="1:36" ht="30" customHeight="1">
      <c r="A1" s="1"/>
      <c r="B1" s="1"/>
      <c r="C1" s="62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 t="s">
        <v>1</v>
      </c>
      <c r="W1" s="63"/>
      <c r="X1" s="63"/>
      <c r="Y1" s="64"/>
      <c r="Z1" s="64"/>
      <c r="AA1" s="64"/>
      <c r="AB1" s="2"/>
      <c r="AC1" s="1"/>
      <c r="AD1" s="3"/>
      <c r="AE1" s="3"/>
      <c r="AG1" s="5"/>
      <c r="AH1" s="5"/>
      <c r="AI1" s="5"/>
    </row>
    <row r="2" spans="1:36" ht="24" customHeight="1">
      <c r="A2" s="6"/>
      <c r="B2" s="7" t="s">
        <v>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AG2" s="5"/>
      <c r="AH2" s="5"/>
      <c r="AI2" s="5"/>
    </row>
    <row r="3" spans="1:36" ht="30" customHeight="1">
      <c r="A3" s="9" t="s">
        <v>3</v>
      </c>
      <c r="B3" s="10" t="s">
        <v>4</v>
      </c>
      <c r="C3" s="65" t="s">
        <v>5</v>
      </c>
      <c r="D3" s="66"/>
      <c r="E3" s="67"/>
      <c r="F3" s="65" t="s">
        <v>6</v>
      </c>
      <c r="G3" s="66"/>
      <c r="H3" s="67"/>
      <c r="I3" s="65" t="s">
        <v>7</v>
      </c>
      <c r="J3" s="66"/>
      <c r="K3" s="67"/>
      <c r="L3" s="65" t="s">
        <v>8</v>
      </c>
      <c r="M3" s="66"/>
      <c r="N3" s="67"/>
      <c r="O3" s="65" t="s">
        <v>9</v>
      </c>
      <c r="P3" s="66"/>
      <c r="Q3" s="67"/>
      <c r="R3" s="65" t="s">
        <v>10</v>
      </c>
      <c r="S3" s="66"/>
      <c r="T3" s="67"/>
      <c r="U3" s="11" t="s">
        <v>11</v>
      </c>
      <c r="V3" s="11" t="s">
        <v>12</v>
      </c>
      <c r="W3" s="11" t="s">
        <v>13</v>
      </c>
      <c r="X3" s="11" t="s">
        <v>14</v>
      </c>
      <c r="Y3" s="11" t="s">
        <v>15</v>
      </c>
      <c r="Z3" s="11" t="s">
        <v>16</v>
      </c>
      <c r="AA3" s="11" t="s">
        <v>17</v>
      </c>
      <c r="AB3" s="11" t="s">
        <v>18</v>
      </c>
      <c r="AC3" s="11" t="s">
        <v>19</v>
      </c>
      <c r="AD3" s="12"/>
      <c r="AE3" s="13"/>
      <c r="AG3" s="5"/>
      <c r="AH3" s="5"/>
      <c r="AI3" s="5"/>
    </row>
    <row r="4" spans="1:36" ht="20.100000000000001" customHeight="1">
      <c r="A4" s="56">
        <v>1</v>
      </c>
      <c r="B4" s="59" t="s">
        <v>5</v>
      </c>
      <c r="C4" s="47"/>
      <c r="D4" s="48"/>
      <c r="E4" s="49"/>
      <c r="F4" s="44" t="s">
        <v>20</v>
      </c>
      <c r="G4" s="45"/>
      <c r="H4" s="46"/>
      <c r="I4" s="44" t="s">
        <v>21</v>
      </c>
      <c r="J4" s="45"/>
      <c r="K4" s="46"/>
      <c r="L4" s="44" t="s">
        <v>22</v>
      </c>
      <c r="M4" s="45"/>
      <c r="N4" s="46"/>
      <c r="O4" s="44" t="s">
        <v>23</v>
      </c>
      <c r="P4" s="45"/>
      <c r="Q4" s="46"/>
      <c r="R4" s="44" t="s">
        <v>20</v>
      </c>
      <c r="S4" s="45"/>
      <c r="T4" s="46"/>
      <c r="U4" s="38">
        <v>5</v>
      </c>
      <c r="V4" s="38">
        <v>6</v>
      </c>
      <c r="W4" s="38">
        <f>IF(AND($D7="",$G7="",$J7="",$J7="",$M7="",$P7="",$S7=""),"",COUNTIF(C7:T7,"○"))</f>
        <v>1</v>
      </c>
      <c r="X4" s="38">
        <f>IF(AND($D7="",$G7="",$J7="",$J7="",$M7="",$P7="",$S7=""),"",COUNTIF(C7:T7,"●"))</f>
        <v>3</v>
      </c>
      <c r="Y4" s="38">
        <f>IF(AND($D7="",$G7="",$J7="",$J7="",$M7="",$P7="",$S7=""),"",COUNTIF(C7:T7,"△"))</f>
        <v>0</v>
      </c>
      <c r="Z4" s="38">
        <f>IF(AND($C7="",$F7="",$I7="",$L7="",$O7="",$R7=""),"",SUM($C7,$F7,$I7,$L7,$O7,$R7))</f>
        <v>10</v>
      </c>
      <c r="AA4" s="38">
        <f>IF(AND($E7="",$H7="",$K7="",$N7="",$Q7="",$T7=""),"",SUM($E7,$H7,$K7,$N7,$Q7,$T7))</f>
        <v>14</v>
      </c>
      <c r="AB4" s="38">
        <f>IF(AND($Z4="",$AA4=""),"",($Z4-$AA4))</f>
        <v>-4</v>
      </c>
      <c r="AC4" s="41">
        <v>4</v>
      </c>
      <c r="AD4" s="13"/>
      <c r="AE4" s="13"/>
      <c r="AG4" s="5"/>
      <c r="AH4" s="5"/>
      <c r="AI4" s="5"/>
      <c r="AJ4" s="31">
        <f>IFERROR(V4+AB4*0.01,"")</f>
        <v>5.96</v>
      </c>
    </row>
    <row r="5" spans="1:36" ht="20.100000000000001" customHeight="1">
      <c r="A5" s="57"/>
      <c r="B5" s="60"/>
      <c r="C5" s="50"/>
      <c r="D5" s="51"/>
      <c r="E5" s="52"/>
      <c r="F5" s="32" t="s">
        <v>24</v>
      </c>
      <c r="G5" s="33"/>
      <c r="H5" s="34"/>
      <c r="I5" s="32" t="s">
        <v>25</v>
      </c>
      <c r="J5" s="33"/>
      <c r="K5" s="34"/>
      <c r="L5" s="32" t="s">
        <v>26</v>
      </c>
      <c r="M5" s="33"/>
      <c r="N5" s="34"/>
      <c r="O5" s="32" t="s">
        <v>27</v>
      </c>
      <c r="P5" s="33"/>
      <c r="Q5" s="34"/>
      <c r="R5" s="32" t="s">
        <v>24</v>
      </c>
      <c r="S5" s="33"/>
      <c r="T5" s="34"/>
      <c r="U5" s="39"/>
      <c r="V5" s="39"/>
      <c r="W5" s="39"/>
      <c r="X5" s="39"/>
      <c r="Y5" s="39"/>
      <c r="Z5" s="39"/>
      <c r="AA5" s="39"/>
      <c r="AB5" s="39"/>
      <c r="AC5" s="42"/>
      <c r="AD5" s="13"/>
      <c r="AE5" s="13"/>
      <c r="AG5" s="5"/>
      <c r="AH5" s="5"/>
      <c r="AI5" s="5"/>
      <c r="AJ5" s="31"/>
    </row>
    <row r="6" spans="1:36" ht="20.100000000000001" customHeight="1">
      <c r="A6" s="57"/>
      <c r="B6" s="60"/>
      <c r="C6" s="50"/>
      <c r="D6" s="51"/>
      <c r="E6" s="52"/>
      <c r="F6" s="35" t="s">
        <v>28</v>
      </c>
      <c r="G6" s="36"/>
      <c r="H6" s="37"/>
      <c r="I6" s="35" t="s">
        <v>29</v>
      </c>
      <c r="J6" s="36"/>
      <c r="K6" s="37"/>
      <c r="L6" s="35" t="s">
        <v>28</v>
      </c>
      <c r="M6" s="36"/>
      <c r="N6" s="37"/>
      <c r="O6" s="35" t="s">
        <v>30</v>
      </c>
      <c r="P6" s="36"/>
      <c r="Q6" s="37"/>
      <c r="R6" s="35" t="s">
        <v>28</v>
      </c>
      <c r="S6" s="36"/>
      <c r="T6" s="37"/>
      <c r="U6" s="39"/>
      <c r="V6" s="39"/>
      <c r="W6" s="39"/>
      <c r="X6" s="39"/>
      <c r="Y6" s="39"/>
      <c r="Z6" s="39"/>
      <c r="AA6" s="39"/>
      <c r="AB6" s="39"/>
      <c r="AC6" s="42"/>
      <c r="AD6" s="13"/>
      <c r="AE6" s="13"/>
      <c r="AG6" s="5"/>
      <c r="AH6" s="5"/>
      <c r="AI6" s="5"/>
      <c r="AJ6" s="31"/>
    </row>
    <row r="7" spans="1:36" ht="24" customHeight="1">
      <c r="A7" s="58"/>
      <c r="B7" s="61"/>
      <c r="C7" s="53"/>
      <c r="D7" s="54"/>
      <c r="E7" s="55"/>
      <c r="F7" s="14">
        <v>1</v>
      </c>
      <c r="G7" s="15" t="s">
        <v>31</v>
      </c>
      <c r="H7" s="16">
        <v>6</v>
      </c>
      <c r="I7" s="14">
        <v>1</v>
      </c>
      <c r="J7" s="15" t="s">
        <v>31</v>
      </c>
      <c r="K7" s="16">
        <v>3</v>
      </c>
      <c r="L7" s="14">
        <v>0</v>
      </c>
      <c r="M7" s="15" t="s">
        <v>32</v>
      </c>
      <c r="N7" s="16">
        <v>4</v>
      </c>
      <c r="O7" s="14">
        <v>2</v>
      </c>
      <c r="P7" s="15" t="s">
        <v>33</v>
      </c>
      <c r="Q7" s="16">
        <v>1</v>
      </c>
      <c r="R7" s="14">
        <v>6</v>
      </c>
      <c r="S7" s="15" t="s">
        <v>34</v>
      </c>
      <c r="T7" s="16">
        <v>0</v>
      </c>
      <c r="U7" s="40"/>
      <c r="V7" s="40"/>
      <c r="W7" s="40"/>
      <c r="X7" s="40"/>
      <c r="Y7" s="40"/>
      <c r="Z7" s="40"/>
      <c r="AA7" s="40"/>
      <c r="AB7" s="40"/>
      <c r="AC7" s="43"/>
      <c r="AD7" s="17">
        <f>COUNTIF(C7:T7,"○")*3</f>
        <v>3</v>
      </c>
      <c r="AE7" s="17">
        <f>COUNTIF(C7:T7,"△")*1</f>
        <v>0</v>
      </c>
      <c r="AF7" s="17">
        <f>COUNTIF(C7:T7,"●")*0</f>
        <v>0</v>
      </c>
      <c r="AG7" s="18" t="str">
        <f>B4</f>
        <v>泉新</v>
      </c>
      <c r="AH7" s="18" t="str">
        <f>IF(AND(AC4:AC27=""),"",VLOOKUP(1,AC4:AG27,5,0))</f>
        <v/>
      </c>
      <c r="AI7" s="5"/>
      <c r="AJ7" s="31"/>
    </row>
    <row r="8" spans="1:36" ht="20.100000000000001" customHeight="1">
      <c r="A8" s="56">
        <v>2</v>
      </c>
      <c r="B8" s="59" t="s">
        <v>6</v>
      </c>
      <c r="C8" s="44" t="s">
        <v>20</v>
      </c>
      <c r="D8" s="45"/>
      <c r="E8" s="46"/>
      <c r="F8" s="47"/>
      <c r="G8" s="48"/>
      <c r="H8" s="49"/>
      <c r="I8" s="44" t="s">
        <v>20</v>
      </c>
      <c r="J8" s="45"/>
      <c r="K8" s="46"/>
      <c r="L8" s="44" t="s">
        <v>22</v>
      </c>
      <c r="M8" s="45"/>
      <c r="N8" s="46"/>
      <c r="O8" s="44" t="s">
        <v>35</v>
      </c>
      <c r="P8" s="45"/>
      <c r="Q8" s="46"/>
      <c r="R8" s="44" t="s">
        <v>35</v>
      </c>
      <c r="S8" s="45"/>
      <c r="T8" s="46"/>
      <c r="U8" s="38">
        <v>5</v>
      </c>
      <c r="V8" s="38">
        <v>10</v>
      </c>
      <c r="W8" s="38">
        <v>2</v>
      </c>
      <c r="X8" s="38">
        <f>IF(AND($D11="",$G11="",$J11="",$J11="",$M11="",$P11="",$S11=""),"",COUNTIF(C11:T11,"●"))</f>
        <v>1</v>
      </c>
      <c r="Y8" s="38">
        <f>IF(AND($D11="",$G11="",$J11="",$J11="",$M11="",$P11="",$S11=""),"",COUNTIF(C11:T11,"△"))</f>
        <v>1</v>
      </c>
      <c r="Z8" s="38">
        <f>IF(AND($C11="",$F11="",$I11="",$L11="",$O11="",$R11=""),"",SUM($C11,$F11,$I11,$L11,$O11,$R11))</f>
        <v>16</v>
      </c>
      <c r="AA8" s="38">
        <v>5</v>
      </c>
      <c r="AB8" s="38">
        <f>IF(AND($Z8="",$AA8=""),"",($Z8-$AA8))</f>
        <v>11</v>
      </c>
      <c r="AC8" s="41">
        <v>3</v>
      </c>
      <c r="AD8" s="13"/>
      <c r="AE8" s="13"/>
      <c r="AG8" s="5"/>
      <c r="AH8" s="5"/>
      <c r="AI8" s="5"/>
      <c r="AJ8" s="31">
        <f>IFERROR(V8+AB8*0.01,"")</f>
        <v>10.11</v>
      </c>
    </row>
    <row r="9" spans="1:36" ht="20.100000000000001" customHeight="1">
      <c r="A9" s="57"/>
      <c r="B9" s="60"/>
      <c r="C9" s="32" t="s">
        <v>36</v>
      </c>
      <c r="D9" s="33"/>
      <c r="E9" s="34"/>
      <c r="F9" s="50"/>
      <c r="G9" s="51"/>
      <c r="H9" s="52"/>
      <c r="I9" s="32" t="s">
        <v>36</v>
      </c>
      <c r="J9" s="33"/>
      <c r="K9" s="34"/>
      <c r="L9" s="32" t="s">
        <v>37</v>
      </c>
      <c r="M9" s="33"/>
      <c r="N9" s="34"/>
      <c r="O9" s="35" t="s">
        <v>38</v>
      </c>
      <c r="P9" s="36"/>
      <c r="Q9" s="37"/>
      <c r="R9" s="35" t="s">
        <v>38</v>
      </c>
      <c r="S9" s="36"/>
      <c r="T9" s="37"/>
      <c r="U9" s="39"/>
      <c r="V9" s="39"/>
      <c r="W9" s="39"/>
      <c r="X9" s="39"/>
      <c r="Y9" s="39"/>
      <c r="Z9" s="39"/>
      <c r="AA9" s="39"/>
      <c r="AB9" s="39"/>
      <c r="AC9" s="42"/>
      <c r="AD9" s="13"/>
      <c r="AE9" s="13"/>
      <c r="AG9" s="5"/>
      <c r="AH9" s="5"/>
      <c r="AI9" s="5"/>
      <c r="AJ9" s="31"/>
    </row>
    <row r="10" spans="1:36" ht="20.100000000000001" customHeight="1">
      <c r="A10" s="57"/>
      <c r="B10" s="60"/>
      <c r="C10" s="35" t="s">
        <v>28</v>
      </c>
      <c r="D10" s="36"/>
      <c r="E10" s="37"/>
      <c r="F10" s="50"/>
      <c r="G10" s="51"/>
      <c r="H10" s="52"/>
      <c r="I10" s="35" t="s">
        <v>28</v>
      </c>
      <c r="J10" s="36"/>
      <c r="K10" s="37"/>
      <c r="L10" s="35" t="s">
        <v>28</v>
      </c>
      <c r="M10" s="36"/>
      <c r="N10" s="37"/>
      <c r="O10" s="32" t="s">
        <v>39</v>
      </c>
      <c r="P10" s="33"/>
      <c r="Q10" s="34"/>
      <c r="R10" s="32" t="s">
        <v>39</v>
      </c>
      <c r="S10" s="33"/>
      <c r="T10" s="34"/>
      <c r="U10" s="39"/>
      <c r="V10" s="39"/>
      <c r="W10" s="39"/>
      <c r="X10" s="39"/>
      <c r="Y10" s="39"/>
      <c r="Z10" s="39"/>
      <c r="AA10" s="39"/>
      <c r="AB10" s="39"/>
      <c r="AC10" s="42"/>
      <c r="AD10" s="13"/>
      <c r="AE10" s="13"/>
      <c r="AG10" s="5"/>
      <c r="AH10" s="5"/>
      <c r="AI10" s="5"/>
      <c r="AJ10" s="31"/>
    </row>
    <row r="11" spans="1:36" ht="24" customHeight="1">
      <c r="A11" s="58"/>
      <c r="B11" s="61"/>
      <c r="C11" s="14">
        <v>6</v>
      </c>
      <c r="D11" s="15" t="str">
        <f>IF(AND($C11="",$E11=""),"",IF($C11&gt;$E11,"○",IF($C11=$E11,"△",IF($C11&lt;$E11,"●"))))</f>
        <v>○</v>
      </c>
      <c r="E11" s="16">
        <v>1</v>
      </c>
      <c r="F11" s="53"/>
      <c r="G11" s="54"/>
      <c r="H11" s="55"/>
      <c r="I11" s="14">
        <v>1</v>
      </c>
      <c r="J11" s="15" t="s">
        <v>40</v>
      </c>
      <c r="K11" s="16">
        <v>2</v>
      </c>
      <c r="L11" s="14">
        <v>0</v>
      </c>
      <c r="M11" s="15" t="s">
        <v>41</v>
      </c>
      <c r="N11" s="16">
        <v>0</v>
      </c>
      <c r="O11" s="14">
        <v>3</v>
      </c>
      <c r="P11" s="15" t="s">
        <v>42</v>
      </c>
      <c r="Q11" s="16">
        <v>1</v>
      </c>
      <c r="R11" s="14">
        <v>6</v>
      </c>
      <c r="S11" s="15" t="s">
        <v>42</v>
      </c>
      <c r="T11" s="16">
        <v>1</v>
      </c>
      <c r="U11" s="40"/>
      <c r="V11" s="40"/>
      <c r="W11" s="40"/>
      <c r="X11" s="40"/>
      <c r="Y11" s="40"/>
      <c r="Z11" s="40"/>
      <c r="AA11" s="40"/>
      <c r="AB11" s="40"/>
      <c r="AC11" s="43"/>
      <c r="AD11" s="17">
        <f>COUNTIF(C11:T11,"○")*3</f>
        <v>9</v>
      </c>
      <c r="AE11" s="17">
        <f>COUNTIF(C11:T11,"△")*1</f>
        <v>1</v>
      </c>
      <c r="AF11" s="17">
        <f>COUNTIF(C11:T11,"●")*0</f>
        <v>0</v>
      </c>
      <c r="AG11" s="18" t="str">
        <f>B8</f>
        <v>立野</v>
      </c>
      <c r="AH11" s="18"/>
      <c r="AI11" s="5"/>
      <c r="AJ11" s="31"/>
    </row>
    <row r="12" spans="1:36" ht="20.100000000000001" customHeight="1">
      <c r="A12" s="56">
        <v>3</v>
      </c>
      <c r="B12" s="59" t="s">
        <v>43</v>
      </c>
      <c r="C12" s="44" t="s">
        <v>21</v>
      </c>
      <c r="D12" s="45"/>
      <c r="E12" s="46"/>
      <c r="F12" s="44" t="s">
        <v>20</v>
      </c>
      <c r="G12" s="45"/>
      <c r="H12" s="46"/>
      <c r="I12" s="47"/>
      <c r="J12" s="48"/>
      <c r="K12" s="49"/>
      <c r="L12" s="44" t="s">
        <v>44</v>
      </c>
      <c r="M12" s="45"/>
      <c r="N12" s="46"/>
      <c r="O12" s="44" t="s">
        <v>45</v>
      </c>
      <c r="P12" s="45"/>
      <c r="Q12" s="46"/>
      <c r="R12" s="44" t="s">
        <v>20</v>
      </c>
      <c r="S12" s="45"/>
      <c r="T12" s="46"/>
      <c r="U12" s="38">
        <v>5</v>
      </c>
      <c r="V12" s="38">
        <v>12</v>
      </c>
      <c r="W12" s="38">
        <v>4</v>
      </c>
      <c r="X12" s="38">
        <f>IF(AND($D15="",$G15="",$J15="",$J15="",$M15="",$P15="",$S15=""),"",COUNTIF(C15:T15,"●"))</f>
        <v>1</v>
      </c>
      <c r="Y12" s="38">
        <f>IF(AND($D15="",$G15="",$J15="",$J15="",$M15="",$P15="",$S15=""),"",COUNTIF(C15:T15,"△"))</f>
        <v>0</v>
      </c>
      <c r="Z12" s="38">
        <f>IF(AND($C15="",$F15="",$I15="",$L15="",$O15="",$R15=""),"",SUM($C15,$F15,$I15,$L15,$O15,$R15))</f>
        <v>13</v>
      </c>
      <c r="AA12" s="38">
        <f>IF(AND($E15="",$H15="",$K15="",$N15="",$Q15="",$T15=""),"",SUM($E15,$H15,$K15,$N15,$Q15,$T15))</f>
        <v>6</v>
      </c>
      <c r="AB12" s="38">
        <f>IF(AND($Z12="",$AA12=""),"",($Z12-$AA12))</f>
        <v>7</v>
      </c>
      <c r="AC12" s="41">
        <f>IF(AND($U12=""),"",RANK(AJ12,AJ$4:AJ$27))</f>
        <v>2</v>
      </c>
      <c r="AD12" s="13"/>
      <c r="AE12" s="13"/>
      <c r="AG12" s="5"/>
      <c r="AH12" s="5"/>
      <c r="AI12" s="5"/>
      <c r="AJ12" s="31">
        <f>IFERROR(V12+AB12*0.01,"")</f>
        <v>12.07</v>
      </c>
    </row>
    <row r="13" spans="1:36" ht="20.100000000000001" customHeight="1">
      <c r="A13" s="57"/>
      <c r="B13" s="60"/>
      <c r="C13" s="32" t="s">
        <v>25</v>
      </c>
      <c r="D13" s="33"/>
      <c r="E13" s="34"/>
      <c r="F13" s="32" t="s">
        <v>24</v>
      </c>
      <c r="G13" s="33"/>
      <c r="H13" s="34"/>
      <c r="I13" s="50"/>
      <c r="J13" s="51"/>
      <c r="K13" s="52"/>
      <c r="L13" s="32" t="s">
        <v>46</v>
      </c>
      <c r="M13" s="33"/>
      <c r="N13" s="34"/>
      <c r="O13" s="32" t="s">
        <v>47</v>
      </c>
      <c r="P13" s="33"/>
      <c r="Q13" s="34"/>
      <c r="R13" s="32" t="s">
        <v>24</v>
      </c>
      <c r="S13" s="33"/>
      <c r="T13" s="34"/>
      <c r="U13" s="39"/>
      <c r="V13" s="39"/>
      <c r="W13" s="39"/>
      <c r="X13" s="39"/>
      <c r="Y13" s="39"/>
      <c r="Z13" s="39"/>
      <c r="AA13" s="39"/>
      <c r="AB13" s="39"/>
      <c r="AC13" s="42"/>
      <c r="AD13" s="13"/>
      <c r="AE13" s="13"/>
      <c r="AG13" s="5"/>
      <c r="AH13" s="5"/>
      <c r="AI13" s="5"/>
      <c r="AJ13" s="31"/>
    </row>
    <row r="14" spans="1:36" ht="20.100000000000001" customHeight="1">
      <c r="A14" s="57"/>
      <c r="B14" s="60"/>
      <c r="C14" s="35" t="s">
        <v>29</v>
      </c>
      <c r="D14" s="36"/>
      <c r="E14" s="37"/>
      <c r="F14" s="35" t="s">
        <v>28</v>
      </c>
      <c r="G14" s="36"/>
      <c r="H14" s="37"/>
      <c r="I14" s="50"/>
      <c r="J14" s="51"/>
      <c r="K14" s="52"/>
      <c r="L14" s="35" t="s">
        <v>48</v>
      </c>
      <c r="M14" s="36"/>
      <c r="N14" s="37"/>
      <c r="O14" s="32" t="s">
        <v>49</v>
      </c>
      <c r="P14" s="33"/>
      <c r="Q14" s="34"/>
      <c r="R14" s="35" t="s">
        <v>28</v>
      </c>
      <c r="S14" s="36"/>
      <c r="T14" s="37"/>
      <c r="U14" s="39"/>
      <c r="V14" s="39"/>
      <c r="W14" s="39"/>
      <c r="X14" s="39"/>
      <c r="Y14" s="39"/>
      <c r="Z14" s="39"/>
      <c r="AA14" s="39"/>
      <c r="AB14" s="39"/>
      <c r="AC14" s="42"/>
      <c r="AD14" s="13"/>
      <c r="AE14" s="13"/>
      <c r="AG14" s="5"/>
      <c r="AH14" s="5"/>
      <c r="AI14" s="5"/>
      <c r="AJ14" s="31"/>
    </row>
    <row r="15" spans="1:36" ht="24" customHeight="1">
      <c r="A15" s="58"/>
      <c r="B15" s="61"/>
      <c r="C15" s="14">
        <f>IF(AND(K$7=""),"",K$7)</f>
        <v>3</v>
      </c>
      <c r="D15" s="15" t="str">
        <f>IF(AND($C15="",$E15=""),"",IF($C15&gt;$E15,"○",IF($C15=$E15,"△",IF($C15&lt;$E15,"●"))))</f>
        <v>○</v>
      </c>
      <c r="E15" s="16">
        <f>IF(AND(I$7=""),"",I$7)</f>
        <v>1</v>
      </c>
      <c r="F15" s="14">
        <v>2</v>
      </c>
      <c r="G15" s="15" t="s">
        <v>34</v>
      </c>
      <c r="H15" s="16">
        <v>1</v>
      </c>
      <c r="I15" s="53"/>
      <c r="J15" s="54"/>
      <c r="K15" s="55"/>
      <c r="L15" s="14">
        <v>1</v>
      </c>
      <c r="M15" s="15" t="s">
        <v>32</v>
      </c>
      <c r="N15" s="16">
        <v>4</v>
      </c>
      <c r="O15" s="14">
        <v>3</v>
      </c>
      <c r="P15" s="15" t="s">
        <v>33</v>
      </c>
      <c r="Q15" s="16">
        <v>0</v>
      </c>
      <c r="R15" s="14">
        <v>4</v>
      </c>
      <c r="S15" s="15" t="s">
        <v>34</v>
      </c>
      <c r="T15" s="16">
        <v>0</v>
      </c>
      <c r="U15" s="40"/>
      <c r="V15" s="40"/>
      <c r="W15" s="40"/>
      <c r="X15" s="40"/>
      <c r="Y15" s="40"/>
      <c r="Z15" s="40"/>
      <c r="AA15" s="40"/>
      <c r="AB15" s="40"/>
      <c r="AC15" s="43"/>
      <c r="AD15" s="17">
        <f>COUNTIF(C15:T15,"○")*3</f>
        <v>6</v>
      </c>
      <c r="AE15" s="17">
        <f>COUNTIF(C15:T15,"△")*1</f>
        <v>0</v>
      </c>
      <c r="AF15" s="17">
        <f>COUNTIF(C15:T15,"●")*0</f>
        <v>0</v>
      </c>
      <c r="AG15" s="18" t="str">
        <f>B12</f>
        <v>GROUNDLINE</v>
      </c>
      <c r="AH15" s="18"/>
      <c r="AI15" s="5"/>
      <c r="AJ15" s="31"/>
    </row>
    <row r="16" spans="1:36" ht="20.100000000000001" customHeight="1">
      <c r="A16" s="56">
        <v>4</v>
      </c>
      <c r="B16" s="59" t="s">
        <v>8</v>
      </c>
      <c r="C16" s="44" t="str">
        <f>IF(AND($L$4=""),"",$L$4)</f>
        <v>2/2(土)</v>
      </c>
      <c r="D16" s="45"/>
      <c r="E16" s="46"/>
      <c r="F16" s="44" t="str">
        <f>IF(AND($L$8=""),"",$L$8)</f>
        <v>2/2(土)</v>
      </c>
      <c r="G16" s="45"/>
      <c r="H16" s="46"/>
      <c r="I16" s="44" t="s">
        <v>44</v>
      </c>
      <c r="J16" s="45"/>
      <c r="K16" s="46"/>
      <c r="L16" s="47"/>
      <c r="M16" s="48"/>
      <c r="N16" s="49"/>
      <c r="O16" s="44" t="s">
        <v>44</v>
      </c>
      <c r="P16" s="45"/>
      <c r="Q16" s="46"/>
      <c r="R16" s="44" t="s">
        <v>22</v>
      </c>
      <c r="S16" s="45"/>
      <c r="T16" s="46"/>
      <c r="U16" s="38">
        <v>5</v>
      </c>
      <c r="V16" s="38">
        <v>13</v>
      </c>
      <c r="W16" s="38">
        <v>4</v>
      </c>
      <c r="X16" s="38">
        <f>IF(AND($D19="",$G19="",$J19="",$J19="",$M19="",$P19="",$S19=""),"",COUNTIF(C19:T19,"●"))</f>
        <v>0</v>
      </c>
      <c r="Y16" s="38">
        <f>IF(AND($D19="",$G19="",$J19="",$J19="",$M19="",$P19="",$S19=""),"",COUNTIF(C19:T19,"△"))</f>
        <v>1</v>
      </c>
      <c r="Z16" s="38">
        <f>IF(AND($C19="",$F19="",$I19="",$L19="",$O19="",$R19=""),"",SUM($C19,$F19,$I19,$L19,$O19,$R19))</f>
        <v>24</v>
      </c>
      <c r="AA16" s="38">
        <f>IF(AND($E19="",$H19="",$K19="",$N19="",$Q19="",$T19=""),"",SUM($E19,$H19,$K19,$N19,$Q19,$T19))</f>
        <v>2</v>
      </c>
      <c r="AB16" s="38">
        <f>IF(AND($Z16="",$AA16=""),"",($Z16-$AA16))</f>
        <v>22</v>
      </c>
      <c r="AC16" s="41">
        <f>IF(AND($U16=""),"",RANK(AJ16,AJ$4:AJ$27))</f>
        <v>1</v>
      </c>
      <c r="AD16" s="13"/>
      <c r="AE16" s="13"/>
      <c r="AG16" s="5"/>
      <c r="AH16" s="5"/>
      <c r="AI16" s="5"/>
      <c r="AJ16" s="31">
        <f>IFERROR(V16+AB16*0.01,"")</f>
        <v>13.22</v>
      </c>
    </row>
    <row r="17" spans="1:36" ht="20.100000000000001" customHeight="1">
      <c r="A17" s="57"/>
      <c r="B17" s="60"/>
      <c r="C17" s="32" t="str">
        <f>IF(AND($L$5=""),"",$L$5)</f>
        <v>14:00-17:00</v>
      </c>
      <c r="D17" s="33"/>
      <c r="E17" s="34"/>
      <c r="F17" s="32" t="str">
        <f>IF(AND($L$9=""),"",$L$9)</f>
        <v>14:00-17:00</v>
      </c>
      <c r="G17" s="33"/>
      <c r="H17" s="34"/>
      <c r="I17" s="32" t="s">
        <v>46</v>
      </c>
      <c r="J17" s="33"/>
      <c r="K17" s="34"/>
      <c r="L17" s="50"/>
      <c r="M17" s="51"/>
      <c r="N17" s="52"/>
      <c r="O17" s="32" t="s">
        <v>46</v>
      </c>
      <c r="P17" s="33"/>
      <c r="Q17" s="34"/>
      <c r="R17" s="32" t="s">
        <v>26</v>
      </c>
      <c r="S17" s="33"/>
      <c r="T17" s="34"/>
      <c r="U17" s="39"/>
      <c r="V17" s="39"/>
      <c r="W17" s="39"/>
      <c r="X17" s="39"/>
      <c r="Y17" s="39"/>
      <c r="Z17" s="39"/>
      <c r="AA17" s="39"/>
      <c r="AB17" s="39"/>
      <c r="AC17" s="42"/>
      <c r="AD17" s="13"/>
      <c r="AE17" s="13"/>
      <c r="AG17" s="5"/>
      <c r="AH17" s="5"/>
      <c r="AI17" s="5"/>
      <c r="AJ17" s="31"/>
    </row>
    <row r="18" spans="1:36" ht="20.100000000000001" customHeight="1">
      <c r="A18" s="57"/>
      <c r="B18" s="60"/>
      <c r="C18" s="35" t="str">
        <f>IF(AND($L$6=""),"",$L$6)</f>
        <v>立野小</v>
      </c>
      <c r="D18" s="36"/>
      <c r="E18" s="37"/>
      <c r="F18" s="35" t="str">
        <f>IF(AND($L$10=""),"",$L$10)</f>
        <v>立野小</v>
      </c>
      <c r="G18" s="36"/>
      <c r="H18" s="37"/>
      <c r="I18" s="35" t="s">
        <v>48</v>
      </c>
      <c r="J18" s="36"/>
      <c r="K18" s="37"/>
      <c r="L18" s="50"/>
      <c r="M18" s="51"/>
      <c r="N18" s="52"/>
      <c r="O18" s="35" t="s">
        <v>48</v>
      </c>
      <c r="P18" s="36"/>
      <c r="Q18" s="37"/>
      <c r="R18" s="35" t="s">
        <v>28</v>
      </c>
      <c r="S18" s="36"/>
      <c r="T18" s="37"/>
      <c r="U18" s="39"/>
      <c r="V18" s="39"/>
      <c r="W18" s="39"/>
      <c r="X18" s="39"/>
      <c r="Y18" s="39"/>
      <c r="Z18" s="39"/>
      <c r="AA18" s="39"/>
      <c r="AB18" s="39"/>
      <c r="AC18" s="42"/>
      <c r="AD18" s="13"/>
      <c r="AE18" s="13"/>
      <c r="AG18" s="5"/>
      <c r="AH18" s="5"/>
      <c r="AI18" s="5"/>
      <c r="AJ18" s="31"/>
    </row>
    <row r="19" spans="1:36" ht="24" customHeight="1">
      <c r="A19" s="58"/>
      <c r="B19" s="61"/>
      <c r="C19" s="14">
        <f>IF(AND(N$7=""),"",N$7)</f>
        <v>4</v>
      </c>
      <c r="D19" s="15" t="str">
        <f>IF(AND($C19="",$E19=""),"",IF($C19&gt;$E19,"○",IF($C19=$E19,"△",IF($C19&lt;$E19,"●"))))</f>
        <v>○</v>
      </c>
      <c r="E19" s="16">
        <f>IF(AND(L$7=""),"",L$7)</f>
        <v>0</v>
      </c>
      <c r="F19" s="14">
        <f>IF(AND(N$11=""),"",N$11)</f>
        <v>0</v>
      </c>
      <c r="G19" s="15" t="str">
        <f>IF(AND($F19="",$H19=""),"",IF($F19&gt;$H19,"○",IF($F19=$H19,"△",IF($F19&lt;$H19,"●"))))</f>
        <v>△</v>
      </c>
      <c r="H19" s="16">
        <f>IF(AND(L$11=""),"",L$11)</f>
        <v>0</v>
      </c>
      <c r="I19" s="14">
        <v>4</v>
      </c>
      <c r="J19" s="15" t="s">
        <v>50</v>
      </c>
      <c r="K19" s="16">
        <v>1</v>
      </c>
      <c r="L19" s="53"/>
      <c r="M19" s="54"/>
      <c r="N19" s="55"/>
      <c r="O19" s="14">
        <v>5</v>
      </c>
      <c r="P19" s="15" t="s">
        <v>34</v>
      </c>
      <c r="Q19" s="16">
        <v>1</v>
      </c>
      <c r="R19" s="14">
        <v>11</v>
      </c>
      <c r="S19" s="15" t="s">
        <v>33</v>
      </c>
      <c r="T19" s="16">
        <v>0</v>
      </c>
      <c r="U19" s="40"/>
      <c r="V19" s="40"/>
      <c r="W19" s="40"/>
      <c r="X19" s="40"/>
      <c r="Y19" s="40"/>
      <c r="Z19" s="40"/>
      <c r="AA19" s="40"/>
      <c r="AB19" s="40"/>
      <c r="AC19" s="43"/>
      <c r="AD19" s="17">
        <f>COUNTIF(C19:T19,"○")*3</f>
        <v>9</v>
      </c>
      <c r="AE19" s="17">
        <f>COUNTIF(C19:T19,"△")*1</f>
        <v>1</v>
      </c>
      <c r="AF19" s="17">
        <f>COUNTIF(C19:T19,"●")*0</f>
        <v>0</v>
      </c>
      <c r="AG19" s="18" t="str">
        <f>B16</f>
        <v>石神井</v>
      </c>
      <c r="AH19" s="18"/>
      <c r="AI19" s="5"/>
      <c r="AJ19" s="31"/>
    </row>
    <row r="20" spans="1:36" ht="20.100000000000001" customHeight="1">
      <c r="A20" s="56">
        <v>5</v>
      </c>
      <c r="B20" s="59" t="s">
        <v>9</v>
      </c>
      <c r="C20" s="44" t="str">
        <f>IF(AND($O$4=""),"",$O$4)</f>
        <v>1/26(土)</v>
      </c>
      <c r="D20" s="45"/>
      <c r="E20" s="46"/>
      <c r="F20" s="44" t="str">
        <f>IF(AND($O$8=""),"",$O$8)</f>
        <v>9/23(日）</v>
      </c>
      <c r="G20" s="45"/>
      <c r="H20" s="46"/>
      <c r="I20" s="44" t="str">
        <f>IF(AND($O$12=""),"",$O$12)</f>
        <v>9/8(土）</v>
      </c>
      <c r="J20" s="45"/>
      <c r="K20" s="46"/>
      <c r="L20" s="44" t="s">
        <v>44</v>
      </c>
      <c r="M20" s="45"/>
      <c r="N20" s="46"/>
      <c r="O20" s="47"/>
      <c r="P20" s="48"/>
      <c r="Q20" s="49"/>
      <c r="R20" s="44" t="s">
        <v>51</v>
      </c>
      <c r="S20" s="45"/>
      <c r="T20" s="46"/>
      <c r="U20" s="38">
        <v>5</v>
      </c>
      <c r="V20" s="38">
        <f>IF(AND($D23="",$G23="",$J23="",$M23="",$P23="",$S23=""),"",SUM($AD23:$AF23))</f>
        <v>3</v>
      </c>
      <c r="W20" s="38">
        <f>IF(AND($D23="",$G23="",$J23="",$J23="",$M23="",$P23="",$S23=""),"",COUNTIF(C23:T23,"○"))</f>
        <v>1</v>
      </c>
      <c r="X20" s="38">
        <f>IF(AND($D23="",$G23="",$J23="",$J23="",$M23="",$P23="",$S23=""),"",COUNTIF(C23:T23,"●"))</f>
        <v>4</v>
      </c>
      <c r="Y20" s="38">
        <f>IF(AND($D23="",$G23="",$J23="",$J23="",$M23="",$P23="",$S23=""),"",COUNTIF(C23:T23,"△"))</f>
        <v>0</v>
      </c>
      <c r="Z20" s="38">
        <f>IF(AND($C23="",$F23="",$I23="",$L23="",$O23="",$R23=""),"",SUM($C23,$F23,$I23,$L23,$O23,$R23))</f>
        <v>13</v>
      </c>
      <c r="AA20" s="38">
        <f>IF(AND($E23="",$H23="",$K23="",$N23="",$Q23="",$T23=""),"",SUM($E23,$H23,$K23,$N23,$Q23,$T23))</f>
        <v>13</v>
      </c>
      <c r="AB20" s="38">
        <f>IF(AND($Z20="",$AA20=""),"",($Z20-$AA20))</f>
        <v>0</v>
      </c>
      <c r="AC20" s="41">
        <f>IF(AND($U20=""),"",RANK(AJ20,AJ$4:AJ$27))</f>
        <v>5</v>
      </c>
      <c r="AD20" s="13"/>
      <c r="AE20" s="13"/>
      <c r="AG20" s="5"/>
      <c r="AH20" s="5"/>
      <c r="AI20" s="5"/>
      <c r="AJ20" s="31">
        <f>IFERROR(V20+AB20*0.01,"")</f>
        <v>3</v>
      </c>
    </row>
    <row r="21" spans="1:36" ht="20.100000000000001" customHeight="1">
      <c r="A21" s="57"/>
      <c r="B21" s="60"/>
      <c r="C21" s="32" t="str">
        <f>IF(AND($O$5=""),"",$O$5)</f>
        <v>13：00-16：00</v>
      </c>
      <c r="D21" s="33"/>
      <c r="E21" s="34"/>
      <c r="F21" s="35" t="s">
        <v>52</v>
      </c>
      <c r="G21" s="36"/>
      <c r="H21" s="37"/>
      <c r="I21" s="32" t="s">
        <v>47</v>
      </c>
      <c r="J21" s="33"/>
      <c r="K21" s="34"/>
      <c r="L21" s="32" t="s">
        <v>46</v>
      </c>
      <c r="M21" s="33"/>
      <c r="N21" s="34"/>
      <c r="O21" s="50"/>
      <c r="P21" s="51"/>
      <c r="Q21" s="52"/>
      <c r="R21" s="32" t="s">
        <v>24</v>
      </c>
      <c r="S21" s="33"/>
      <c r="T21" s="34"/>
      <c r="U21" s="39"/>
      <c r="V21" s="39"/>
      <c r="W21" s="39"/>
      <c r="X21" s="39"/>
      <c r="Y21" s="39"/>
      <c r="Z21" s="39"/>
      <c r="AA21" s="39"/>
      <c r="AB21" s="39"/>
      <c r="AC21" s="42"/>
      <c r="AD21" s="13"/>
      <c r="AE21" s="13"/>
      <c r="AG21" s="5"/>
      <c r="AH21" s="5"/>
      <c r="AI21" s="5"/>
      <c r="AJ21" s="31"/>
    </row>
    <row r="22" spans="1:36" ht="20.100000000000001" customHeight="1">
      <c r="A22" s="57"/>
      <c r="B22" s="60"/>
      <c r="C22" s="35" t="str">
        <f>IF(AND($O$6=""),"",$O$6)</f>
        <v>希望ヶ丘運動場</v>
      </c>
      <c r="D22" s="36"/>
      <c r="E22" s="37"/>
      <c r="F22" s="32" t="s">
        <v>39</v>
      </c>
      <c r="G22" s="33"/>
      <c r="H22" s="34"/>
      <c r="I22" s="32" t="s">
        <v>49</v>
      </c>
      <c r="J22" s="33"/>
      <c r="K22" s="34"/>
      <c r="L22" s="35" t="s">
        <v>48</v>
      </c>
      <c r="M22" s="36"/>
      <c r="N22" s="37"/>
      <c r="O22" s="50"/>
      <c r="P22" s="51"/>
      <c r="Q22" s="52"/>
      <c r="R22" s="35" t="s">
        <v>28</v>
      </c>
      <c r="S22" s="36"/>
      <c r="T22" s="37"/>
      <c r="U22" s="39"/>
      <c r="V22" s="39"/>
      <c r="W22" s="39"/>
      <c r="X22" s="39"/>
      <c r="Y22" s="39"/>
      <c r="Z22" s="39"/>
      <c r="AA22" s="39"/>
      <c r="AB22" s="39"/>
      <c r="AC22" s="42"/>
      <c r="AD22" s="13"/>
      <c r="AE22" s="13"/>
      <c r="AG22" s="5"/>
      <c r="AH22" s="5"/>
      <c r="AI22" s="5"/>
      <c r="AJ22" s="31"/>
    </row>
    <row r="23" spans="1:36" ht="24" customHeight="1">
      <c r="A23" s="58"/>
      <c r="B23" s="61"/>
      <c r="C23" s="14">
        <f>IF(AND($Q$7=""),"",$Q$7)</f>
        <v>1</v>
      </c>
      <c r="D23" s="15" t="str">
        <f>IF(AND($C23="",$E23=""),"",IF($C23&gt;$E23,"○",IF($C23=$E23,"△",IF($C23&lt;$E23,"●"))))</f>
        <v>●</v>
      </c>
      <c r="E23" s="16">
        <f>IF(AND($O$7=""),"",$O$7)</f>
        <v>2</v>
      </c>
      <c r="F23" s="14">
        <f>IF(AND(Q$11=""),"",Q$11)</f>
        <v>1</v>
      </c>
      <c r="G23" s="15" t="s">
        <v>31</v>
      </c>
      <c r="H23" s="16">
        <f>IF(AND(O$11=""),"",O$11)</f>
        <v>3</v>
      </c>
      <c r="I23" s="14">
        <f>IF(AND($Q$15=""),"",$Q$15)</f>
        <v>0</v>
      </c>
      <c r="J23" s="15" t="s">
        <v>31</v>
      </c>
      <c r="K23" s="16">
        <f>IF(AND($O$15=""),"",$O$15)</f>
        <v>3</v>
      </c>
      <c r="L23" s="14">
        <f>IF(AND($Q$19=""),"",$Q$19)</f>
        <v>1</v>
      </c>
      <c r="M23" s="15" t="str">
        <f>IF(AND($L23="",$N23=""),"",IF($L23&gt;$N23,"○",IF($L23=$N23,"△",IF($L23&lt;$N23,"●"))))</f>
        <v>●</v>
      </c>
      <c r="N23" s="16">
        <f>IF(AND($O$19=""),"",$O$19)</f>
        <v>5</v>
      </c>
      <c r="O23" s="53"/>
      <c r="P23" s="54"/>
      <c r="Q23" s="55"/>
      <c r="R23" s="14">
        <v>10</v>
      </c>
      <c r="S23" s="15" t="s">
        <v>33</v>
      </c>
      <c r="T23" s="16">
        <v>0</v>
      </c>
      <c r="U23" s="40"/>
      <c r="V23" s="40"/>
      <c r="W23" s="40"/>
      <c r="X23" s="40"/>
      <c r="Y23" s="40"/>
      <c r="Z23" s="40"/>
      <c r="AA23" s="40"/>
      <c r="AB23" s="40"/>
      <c r="AC23" s="43"/>
      <c r="AD23" s="17">
        <f>COUNTIF(C23:T23,"○")*3</f>
        <v>3</v>
      </c>
      <c r="AE23" s="17">
        <f>COUNTIF(C23:T23,"△")*1</f>
        <v>0</v>
      </c>
      <c r="AF23" s="17">
        <f>COUNTIF(C23:T23,"●")*0</f>
        <v>0</v>
      </c>
      <c r="AG23" s="18" t="str">
        <f>B20</f>
        <v>石西</v>
      </c>
      <c r="AH23" s="18"/>
      <c r="AI23" s="5"/>
      <c r="AJ23" s="31"/>
    </row>
    <row r="24" spans="1:36" ht="20.100000000000001" customHeight="1">
      <c r="A24" s="56">
        <v>6</v>
      </c>
      <c r="B24" s="59" t="s">
        <v>10</v>
      </c>
      <c r="C24" s="44" t="str">
        <f>IF(AND($R$4=""),"",$R$4)</f>
        <v>1/19(土）</v>
      </c>
      <c r="D24" s="45"/>
      <c r="E24" s="46"/>
      <c r="F24" s="44" t="str">
        <f>IF(AND($R$8=""),"",$R$8)</f>
        <v>9/23(日）</v>
      </c>
      <c r="G24" s="45"/>
      <c r="H24" s="46"/>
      <c r="I24" s="44" t="str">
        <f>IF(AND($R$12=""),"",$R$12)</f>
        <v>1/19(土）</v>
      </c>
      <c r="J24" s="45"/>
      <c r="K24" s="46"/>
      <c r="L24" s="44" t="str">
        <f>IF(AND($R$16=""),"",$R$16)</f>
        <v>2/2(土)</v>
      </c>
      <c r="M24" s="45"/>
      <c r="N24" s="46"/>
      <c r="O24" s="44" t="str">
        <f>IF(AND($R$20=""),"",$R$20)</f>
        <v>2/2(土）</v>
      </c>
      <c r="P24" s="45"/>
      <c r="Q24" s="46"/>
      <c r="R24" s="47"/>
      <c r="S24" s="48"/>
      <c r="T24" s="49"/>
      <c r="U24" s="38">
        <v>5</v>
      </c>
      <c r="V24" s="38">
        <f>IF(AND($D27="",$G27="",$J27="",$M27="",$P27="",$S27=""),"",SUM($AD27:$AF27))</f>
        <v>0</v>
      </c>
      <c r="W24" s="38">
        <f>IF(AND($D27="",$G27="",$J27="",$J27="",$M27="",$P27="",$S27=""),"",COUNTIF(C27:T27,"○"))</f>
        <v>0</v>
      </c>
      <c r="X24" s="38">
        <f>IF(AND($D27="",$G27="",$J27="",$J27="",$M27="",$P27="",$S27=""),"",COUNTIF(C27:T27,"●"))</f>
        <v>5</v>
      </c>
      <c r="Y24" s="38">
        <f>IF(AND($D27="",$G27="",$J27="",$J27="",$M27="",$P27="",$S27=""),"",COUNTIF(C27:T27,"△"))</f>
        <v>0</v>
      </c>
      <c r="Z24" s="38">
        <f>IF(AND($C27="",$F27="",$I27="",$L27="",$O27="",$R27=""),"",SUM($C27,$F27,$I27,$L27,$O27,$R27))</f>
        <v>1</v>
      </c>
      <c r="AA24" s="38">
        <f>IF(AND($E27="",$H27="",$K27="",$N27="",$Q27="",$T27=""),"",SUM($E27,$H27,$K27,$N27,$Q27,$T27))</f>
        <v>37</v>
      </c>
      <c r="AB24" s="38">
        <f>IF(AND($Z24="",$AA24=""),"",($Z24-$AA24))</f>
        <v>-36</v>
      </c>
      <c r="AC24" s="41">
        <f>IF(AND($U24=""),"",RANK(AJ24,AJ$4:AJ$27))</f>
        <v>6</v>
      </c>
      <c r="AD24" s="13"/>
      <c r="AE24" s="13"/>
      <c r="AG24" s="5"/>
      <c r="AH24" s="5"/>
      <c r="AI24" s="5"/>
      <c r="AJ24" s="31">
        <f>IFERROR(V24+AB24*0.01,"")</f>
        <v>-0.36</v>
      </c>
    </row>
    <row r="25" spans="1:36" ht="20.100000000000001" customHeight="1">
      <c r="A25" s="57"/>
      <c r="B25" s="60"/>
      <c r="C25" s="32" t="str">
        <f>IF(AND($R$5=""),"",$R$5)</f>
        <v>14：00-17：00</v>
      </c>
      <c r="D25" s="33"/>
      <c r="E25" s="34"/>
      <c r="F25" s="35" t="s">
        <v>53</v>
      </c>
      <c r="G25" s="36"/>
      <c r="H25" s="37"/>
      <c r="I25" s="32" t="str">
        <f>IF(AND($R$13=""),"",$R$13)</f>
        <v>14：00-17：00</v>
      </c>
      <c r="J25" s="33"/>
      <c r="K25" s="34"/>
      <c r="L25" s="32" t="str">
        <f>IF(AND($R$17=""),"",$R$17)</f>
        <v>14:00-17:00</v>
      </c>
      <c r="M25" s="33"/>
      <c r="N25" s="34"/>
      <c r="O25" s="32" t="str">
        <f>IF(AND($R$21=""),"",$R$21)</f>
        <v>14：00-17：00</v>
      </c>
      <c r="P25" s="33"/>
      <c r="Q25" s="34"/>
      <c r="R25" s="50"/>
      <c r="S25" s="51"/>
      <c r="T25" s="52"/>
      <c r="U25" s="39"/>
      <c r="V25" s="39"/>
      <c r="W25" s="39"/>
      <c r="X25" s="39"/>
      <c r="Y25" s="39"/>
      <c r="Z25" s="39"/>
      <c r="AA25" s="39"/>
      <c r="AB25" s="39"/>
      <c r="AC25" s="42"/>
      <c r="AD25" s="13"/>
      <c r="AE25" s="13"/>
      <c r="AG25" s="5"/>
      <c r="AH25" s="5"/>
      <c r="AI25" s="5"/>
      <c r="AJ25" s="31"/>
    </row>
    <row r="26" spans="1:36" ht="20.100000000000001" customHeight="1">
      <c r="A26" s="57"/>
      <c r="B26" s="60"/>
      <c r="C26" s="35" t="str">
        <f>IF(AND($R$6=""),"",$R$6)</f>
        <v>立野小</v>
      </c>
      <c r="D26" s="36"/>
      <c r="E26" s="37"/>
      <c r="F26" s="32" t="s">
        <v>39</v>
      </c>
      <c r="G26" s="33"/>
      <c r="H26" s="34"/>
      <c r="I26" s="35" t="str">
        <f>IF(AND($R$14=""),"",$R$14)</f>
        <v>立野小</v>
      </c>
      <c r="J26" s="36"/>
      <c r="K26" s="37"/>
      <c r="L26" s="35" t="str">
        <f>IF(AND($R$18=""),"",$R$18)</f>
        <v>立野小</v>
      </c>
      <c r="M26" s="36"/>
      <c r="N26" s="37"/>
      <c r="O26" s="35" t="str">
        <f>IF(AND($R$22=""),"",$R$22)</f>
        <v>立野小</v>
      </c>
      <c r="P26" s="36"/>
      <c r="Q26" s="37"/>
      <c r="R26" s="50"/>
      <c r="S26" s="51"/>
      <c r="T26" s="52"/>
      <c r="U26" s="39"/>
      <c r="V26" s="39"/>
      <c r="W26" s="39"/>
      <c r="X26" s="39"/>
      <c r="Y26" s="39"/>
      <c r="Z26" s="39"/>
      <c r="AA26" s="39"/>
      <c r="AB26" s="39"/>
      <c r="AC26" s="42"/>
      <c r="AD26" s="13"/>
      <c r="AE26" s="13"/>
      <c r="AG26" s="5"/>
      <c r="AH26" s="5"/>
      <c r="AI26" s="5"/>
      <c r="AJ26" s="31"/>
    </row>
    <row r="27" spans="1:36" ht="24" customHeight="1">
      <c r="A27" s="58"/>
      <c r="B27" s="61"/>
      <c r="C27" s="14">
        <f>IF(AND($T$7=""),"",$T$7)</f>
        <v>0</v>
      </c>
      <c r="D27" s="15" t="str">
        <f>IF(AND($C27="",$E27=""),"",IF($C27&gt;$E27,"○",IF($C27=$E27,"△",IF($C27&lt;$E27,"●"))))</f>
        <v>●</v>
      </c>
      <c r="E27" s="16">
        <f>IF(AND($R$7=""),"",$R$7)</f>
        <v>6</v>
      </c>
      <c r="F27" s="14">
        <f>IF(AND(T$11=""),"",T$11)</f>
        <v>1</v>
      </c>
      <c r="G27" s="15" t="s">
        <v>54</v>
      </c>
      <c r="H27" s="16">
        <f>IF(AND(R$11=""),"",R$11)</f>
        <v>6</v>
      </c>
      <c r="I27" s="14">
        <f>IF(AND($T$15=""),"",$T$15)</f>
        <v>0</v>
      </c>
      <c r="J27" s="15" t="str">
        <f>IF(AND($I27="",$K27=""),"",IF($I27&gt;$K27,"○",IF($I27=$K27,"△",IF($I27&lt;$K27,"●"))))</f>
        <v>●</v>
      </c>
      <c r="K27" s="16">
        <f>IF(AND($R$15=""),"",$R$15)</f>
        <v>4</v>
      </c>
      <c r="L27" s="14">
        <f>IF(AND($T$19=""),"",$T$19)</f>
        <v>0</v>
      </c>
      <c r="M27" s="15" t="str">
        <f>IF(AND($L27="",$N27=""),"",IF($L27&gt;$N27,"○",IF($L27=$N27,"△",IF($L27&lt;$N27,"●"))))</f>
        <v>●</v>
      </c>
      <c r="N27" s="16">
        <f>IF(AND($R$19=""),"",$R$19)</f>
        <v>11</v>
      </c>
      <c r="O27" s="14">
        <f>IF(AND($T$23=""),"",$T$23)</f>
        <v>0</v>
      </c>
      <c r="P27" s="15" t="s">
        <v>55</v>
      </c>
      <c r="Q27" s="16">
        <f>IF(AND($R$23=""),"",$R$23)</f>
        <v>10</v>
      </c>
      <c r="R27" s="53"/>
      <c r="S27" s="54"/>
      <c r="T27" s="55"/>
      <c r="U27" s="40"/>
      <c r="V27" s="40"/>
      <c r="W27" s="40"/>
      <c r="X27" s="40"/>
      <c r="Y27" s="40"/>
      <c r="Z27" s="40"/>
      <c r="AA27" s="40"/>
      <c r="AB27" s="40"/>
      <c r="AC27" s="43"/>
      <c r="AD27" s="17">
        <f>COUNTIF(C27:T27,"○")*3</f>
        <v>0</v>
      </c>
      <c r="AE27" s="17">
        <f>COUNTIF(C27:T27,"△")*1</f>
        <v>0</v>
      </c>
      <c r="AF27" s="17">
        <f>COUNTIF(C27:T27,"●")*0</f>
        <v>0</v>
      </c>
      <c r="AG27" s="18" t="str">
        <f>B24</f>
        <v>関北</v>
      </c>
      <c r="AH27" s="18"/>
      <c r="AI27" s="5"/>
      <c r="AJ27" s="31"/>
    </row>
    <row r="28" spans="1:36" ht="14.25">
      <c r="A28" s="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36" ht="16.5" customHeight="1"/>
    <row r="30" spans="1:36" s="25" customFormat="1" ht="24.95" customHeight="1">
      <c r="A30" s="21"/>
      <c r="B30" s="22" t="s">
        <v>56</v>
      </c>
      <c r="C30" s="23"/>
      <c r="D30" s="23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36" s="25" customFormat="1" ht="24.95" customHeight="1">
      <c r="A31" s="21"/>
      <c r="B31" s="26" t="s">
        <v>57</v>
      </c>
      <c r="C31" s="23"/>
      <c r="D31" s="23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</row>
    <row r="32" spans="1:36" ht="30.75" customHeight="1">
      <c r="B32" s="27" t="s">
        <v>58</v>
      </c>
      <c r="C32" s="29" t="s">
        <v>59</v>
      </c>
      <c r="D32" s="29"/>
      <c r="E32" s="29"/>
      <c r="F32" s="29"/>
      <c r="G32" s="29" t="s">
        <v>60</v>
      </c>
      <c r="H32" s="29"/>
      <c r="I32" s="29"/>
      <c r="J32" s="29" t="s">
        <v>61</v>
      </c>
      <c r="K32" s="29"/>
      <c r="L32" s="29"/>
      <c r="M32" s="29"/>
      <c r="N32" s="29"/>
      <c r="O32" s="29"/>
      <c r="P32" s="29"/>
      <c r="Q32" s="29"/>
      <c r="R32" s="29"/>
      <c r="S32" s="29" t="s">
        <v>62</v>
      </c>
      <c r="T32" s="29"/>
      <c r="U32" s="29"/>
      <c r="V32" s="29" t="s">
        <v>63</v>
      </c>
      <c r="W32" s="29"/>
    </row>
    <row r="33" spans="2:23" ht="33.75" customHeight="1">
      <c r="B33" s="27" t="s">
        <v>64</v>
      </c>
      <c r="C33" s="29" t="s">
        <v>29</v>
      </c>
      <c r="D33" s="29"/>
      <c r="E33" s="29"/>
      <c r="F33" s="29"/>
      <c r="G33" s="29" t="s">
        <v>65</v>
      </c>
      <c r="H33" s="29"/>
      <c r="I33" s="29"/>
      <c r="J33" s="30" t="s">
        <v>66</v>
      </c>
      <c r="K33" s="30"/>
      <c r="L33" s="30"/>
      <c r="M33" s="30"/>
      <c r="N33" s="30"/>
      <c r="O33" s="30"/>
      <c r="P33" s="30"/>
      <c r="Q33" s="30"/>
      <c r="R33" s="30"/>
      <c r="S33" s="29" t="s">
        <v>67</v>
      </c>
      <c r="T33" s="29"/>
      <c r="U33" s="29"/>
      <c r="V33" s="29"/>
      <c r="W33" s="29"/>
    </row>
    <row r="34" spans="2:23" ht="33.75" customHeight="1">
      <c r="B34" s="27" t="s">
        <v>68</v>
      </c>
      <c r="C34" s="29" t="s">
        <v>69</v>
      </c>
      <c r="D34" s="29"/>
      <c r="E34" s="29"/>
      <c r="F34" s="29"/>
      <c r="G34" s="29" t="s">
        <v>70</v>
      </c>
      <c r="H34" s="29"/>
      <c r="I34" s="29"/>
      <c r="J34" s="30" t="s">
        <v>71</v>
      </c>
      <c r="K34" s="30"/>
      <c r="L34" s="30"/>
      <c r="M34" s="30"/>
      <c r="N34" s="30"/>
      <c r="O34" s="30"/>
      <c r="P34" s="30"/>
      <c r="Q34" s="30"/>
      <c r="R34" s="30"/>
      <c r="S34" s="29" t="s">
        <v>72</v>
      </c>
      <c r="T34" s="29"/>
      <c r="U34" s="29"/>
      <c r="V34" s="29"/>
      <c r="W34" s="29"/>
    </row>
    <row r="35" spans="2:23" ht="33.75" customHeight="1">
      <c r="B35" s="27" t="s">
        <v>68</v>
      </c>
      <c r="C35" s="29" t="s">
        <v>69</v>
      </c>
      <c r="D35" s="29"/>
      <c r="E35" s="29"/>
      <c r="F35" s="29"/>
      <c r="G35" s="29" t="s">
        <v>70</v>
      </c>
      <c r="H35" s="29"/>
      <c r="I35" s="29"/>
      <c r="J35" s="30" t="s">
        <v>73</v>
      </c>
      <c r="K35" s="30"/>
      <c r="L35" s="30"/>
      <c r="M35" s="30"/>
      <c r="N35" s="30"/>
      <c r="O35" s="30"/>
      <c r="P35" s="30"/>
      <c r="Q35" s="30"/>
      <c r="R35" s="30"/>
      <c r="S35" s="29" t="s">
        <v>74</v>
      </c>
      <c r="T35" s="29"/>
      <c r="U35" s="29"/>
      <c r="V35" s="29"/>
      <c r="W35" s="29"/>
    </row>
    <row r="36" spans="2:23" ht="33.75" customHeight="1">
      <c r="B36" s="27" t="s">
        <v>75</v>
      </c>
      <c r="C36" s="29" t="s">
        <v>29</v>
      </c>
      <c r="D36" s="29"/>
      <c r="E36" s="29"/>
      <c r="F36" s="29"/>
      <c r="G36" s="29" t="s">
        <v>76</v>
      </c>
      <c r="H36" s="29"/>
      <c r="I36" s="29"/>
      <c r="J36" s="29" t="s">
        <v>77</v>
      </c>
      <c r="K36" s="29"/>
      <c r="L36" s="29"/>
      <c r="M36" s="29"/>
      <c r="N36" s="29"/>
      <c r="O36" s="29"/>
      <c r="P36" s="29"/>
      <c r="Q36" s="29"/>
      <c r="R36" s="29"/>
      <c r="S36" s="29" t="s">
        <v>78</v>
      </c>
      <c r="T36" s="29"/>
      <c r="U36" s="29"/>
      <c r="V36" s="29"/>
      <c r="W36" s="29"/>
    </row>
    <row r="37" spans="2:23" ht="33.75" customHeight="1">
      <c r="B37" s="27" t="s">
        <v>79</v>
      </c>
      <c r="C37" s="29" t="s">
        <v>29</v>
      </c>
      <c r="D37" s="29"/>
      <c r="E37" s="29"/>
      <c r="F37" s="29"/>
      <c r="G37" s="29" t="s">
        <v>80</v>
      </c>
      <c r="H37" s="29"/>
      <c r="I37" s="29"/>
      <c r="J37" s="29" t="s">
        <v>81</v>
      </c>
      <c r="K37" s="29"/>
      <c r="L37" s="29"/>
      <c r="M37" s="29"/>
      <c r="N37" s="29"/>
      <c r="O37" s="29"/>
      <c r="P37" s="29"/>
      <c r="Q37" s="29"/>
      <c r="R37" s="29"/>
      <c r="S37" s="29" t="s">
        <v>82</v>
      </c>
      <c r="T37" s="29"/>
      <c r="U37" s="29"/>
      <c r="V37" s="29"/>
      <c r="W37" s="29"/>
    </row>
    <row r="38" spans="2:23" ht="33.75" customHeight="1">
      <c r="B38" s="27" t="s">
        <v>79</v>
      </c>
      <c r="C38" s="29" t="s">
        <v>29</v>
      </c>
      <c r="D38" s="29"/>
      <c r="E38" s="29"/>
      <c r="F38" s="29"/>
      <c r="G38" s="29" t="s">
        <v>80</v>
      </c>
      <c r="H38" s="29"/>
      <c r="I38" s="29"/>
      <c r="J38" s="29" t="s">
        <v>83</v>
      </c>
      <c r="K38" s="29"/>
      <c r="L38" s="29"/>
      <c r="M38" s="29"/>
      <c r="N38" s="29"/>
      <c r="O38" s="29"/>
      <c r="P38" s="29"/>
      <c r="Q38" s="29"/>
      <c r="R38" s="29"/>
      <c r="S38" s="29" t="s">
        <v>74</v>
      </c>
      <c r="T38" s="29"/>
      <c r="U38" s="29"/>
      <c r="V38" s="29"/>
      <c r="W38" s="29"/>
    </row>
    <row r="39" spans="2:23" ht="33.75" customHeight="1">
      <c r="B39" s="27" t="s">
        <v>84</v>
      </c>
      <c r="C39" s="29" t="s">
        <v>48</v>
      </c>
      <c r="D39" s="29"/>
      <c r="E39" s="29"/>
      <c r="F39" s="29"/>
      <c r="G39" s="29" t="s">
        <v>85</v>
      </c>
      <c r="H39" s="29"/>
      <c r="I39" s="29"/>
      <c r="J39" s="29" t="s">
        <v>86</v>
      </c>
      <c r="K39" s="29"/>
      <c r="L39" s="29"/>
      <c r="M39" s="29"/>
      <c r="N39" s="29"/>
      <c r="O39" s="29"/>
      <c r="P39" s="29"/>
      <c r="Q39" s="29"/>
      <c r="R39" s="29"/>
      <c r="S39" s="29" t="s">
        <v>87</v>
      </c>
      <c r="T39" s="29"/>
      <c r="U39" s="29"/>
      <c r="V39" s="29"/>
      <c r="W39" s="29"/>
    </row>
    <row r="40" spans="2:23" ht="33.75" customHeight="1">
      <c r="B40" s="27" t="s">
        <v>84</v>
      </c>
      <c r="C40" s="29" t="s">
        <v>48</v>
      </c>
      <c r="D40" s="29"/>
      <c r="E40" s="29"/>
      <c r="F40" s="29"/>
      <c r="G40" s="29" t="s">
        <v>85</v>
      </c>
      <c r="H40" s="29"/>
      <c r="I40" s="29"/>
      <c r="J40" s="29" t="s">
        <v>88</v>
      </c>
      <c r="K40" s="29"/>
      <c r="L40" s="29"/>
      <c r="M40" s="29"/>
      <c r="N40" s="29"/>
      <c r="O40" s="29"/>
      <c r="P40" s="29"/>
      <c r="Q40" s="29"/>
      <c r="R40" s="29"/>
      <c r="S40" s="29" t="s">
        <v>89</v>
      </c>
      <c r="T40" s="29"/>
      <c r="U40" s="29"/>
      <c r="V40" s="29"/>
      <c r="W40" s="29"/>
    </row>
    <row r="41" spans="2:23" ht="33.75" customHeight="1">
      <c r="B41" s="27" t="s">
        <v>90</v>
      </c>
      <c r="C41" s="29" t="s">
        <v>28</v>
      </c>
      <c r="D41" s="29"/>
      <c r="E41" s="29"/>
      <c r="F41" s="29"/>
      <c r="G41" s="29" t="s">
        <v>91</v>
      </c>
      <c r="H41" s="29"/>
      <c r="I41" s="29"/>
      <c r="J41" s="29" t="s">
        <v>92</v>
      </c>
      <c r="K41" s="29"/>
      <c r="L41" s="29"/>
      <c r="M41" s="29"/>
      <c r="N41" s="29"/>
      <c r="O41" s="29"/>
      <c r="P41" s="29"/>
      <c r="Q41" s="29"/>
      <c r="R41" s="29"/>
      <c r="S41" s="29" t="s">
        <v>74</v>
      </c>
      <c r="T41" s="29"/>
      <c r="U41" s="29"/>
      <c r="V41" s="29"/>
      <c r="W41" s="29"/>
    </row>
    <row r="42" spans="2:23" ht="33.75" customHeight="1">
      <c r="B42" s="27" t="s">
        <v>90</v>
      </c>
      <c r="C42" s="29" t="s">
        <v>28</v>
      </c>
      <c r="D42" s="29"/>
      <c r="E42" s="29"/>
      <c r="F42" s="29"/>
      <c r="G42" s="29" t="s">
        <v>91</v>
      </c>
      <c r="H42" s="29"/>
      <c r="I42" s="29"/>
      <c r="J42" s="29" t="s">
        <v>93</v>
      </c>
      <c r="K42" s="29"/>
      <c r="L42" s="29"/>
      <c r="M42" s="29"/>
      <c r="N42" s="29"/>
      <c r="O42" s="29"/>
      <c r="P42" s="29"/>
      <c r="Q42" s="29"/>
      <c r="R42" s="29"/>
      <c r="S42" s="29" t="s">
        <v>94</v>
      </c>
      <c r="T42" s="29"/>
      <c r="U42" s="29"/>
      <c r="V42" s="29"/>
      <c r="W42" s="29"/>
    </row>
    <row r="43" spans="2:23" ht="33.75" customHeight="1">
      <c r="B43" s="27" t="s">
        <v>90</v>
      </c>
      <c r="C43" s="29" t="s">
        <v>28</v>
      </c>
      <c r="D43" s="29"/>
      <c r="E43" s="29"/>
      <c r="F43" s="29"/>
      <c r="G43" s="29" t="s">
        <v>91</v>
      </c>
      <c r="H43" s="29"/>
      <c r="I43" s="29"/>
      <c r="J43" s="29" t="s">
        <v>95</v>
      </c>
      <c r="K43" s="29"/>
      <c r="L43" s="29"/>
      <c r="M43" s="29"/>
      <c r="N43" s="29"/>
      <c r="O43" s="29"/>
      <c r="P43" s="29"/>
      <c r="Q43" s="29"/>
      <c r="R43" s="29"/>
      <c r="S43" s="29" t="s">
        <v>87</v>
      </c>
      <c r="T43" s="29"/>
      <c r="U43" s="29"/>
      <c r="V43" s="29"/>
      <c r="W43" s="29"/>
    </row>
    <row r="44" spans="2:23" ht="33" customHeight="1">
      <c r="B44" s="27" t="s">
        <v>90</v>
      </c>
      <c r="C44" s="29" t="s">
        <v>28</v>
      </c>
      <c r="D44" s="29"/>
      <c r="E44" s="29"/>
      <c r="F44" s="29"/>
      <c r="G44" s="29" t="s">
        <v>91</v>
      </c>
      <c r="H44" s="29"/>
      <c r="I44" s="29"/>
      <c r="J44" s="29" t="s">
        <v>96</v>
      </c>
      <c r="K44" s="29"/>
      <c r="L44" s="29"/>
      <c r="M44" s="29"/>
      <c r="N44" s="29"/>
      <c r="O44" s="29"/>
      <c r="P44" s="29"/>
      <c r="Q44" s="29"/>
      <c r="R44" s="29"/>
      <c r="S44" s="29" t="s">
        <v>97</v>
      </c>
      <c r="T44" s="29"/>
      <c r="U44" s="29"/>
      <c r="V44" s="29"/>
      <c r="W44" s="29"/>
    </row>
    <row r="45" spans="2:23" ht="33" customHeight="1">
      <c r="B45" s="28" t="s">
        <v>98</v>
      </c>
      <c r="C45" s="29" t="s">
        <v>48</v>
      </c>
      <c r="D45" s="29"/>
      <c r="E45" s="29"/>
      <c r="F45" s="29"/>
      <c r="G45" s="29" t="s">
        <v>99</v>
      </c>
      <c r="H45" s="29"/>
      <c r="I45" s="29"/>
      <c r="J45" s="29" t="s">
        <v>100</v>
      </c>
      <c r="K45" s="29"/>
      <c r="L45" s="29"/>
      <c r="M45" s="29"/>
      <c r="N45" s="29"/>
      <c r="O45" s="29"/>
      <c r="P45" s="29"/>
      <c r="Q45" s="29"/>
      <c r="R45" s="29"/>
      <c r="S45" s="29" t="s">
        <v>101</v>
      </c>
      <c r="T45" s="29"/>
      <c r="U45" s="29"/>
      <c r="V45" s="29"/>
      <c r="W45" s="29"/>
    </row>
    <row r="46" spans="2:23" ht="33" customHeight="1">
      <c r="B46" s="28" t="s">
        <v>102</v>
      </c>
      <c r="C46" s="29" t="s">
        <v>28</v>
      </c>
      <c r="D46" s="29"/>
      <c r="E46" s="29"/>
      <c r="F46" s="29"/>
      <c r="G46" s="29" t="s">
        <v>103</v>
      </c>
      <c r="H46" s="29"/>
      <c r="I46" s="29"/>
      <c r="J46" s="29" t="s">
        <v>104</v>
      </c>
      <c r="K46" s="29"/>
      <c r="L46" s="29"/>
      <c r="M46" s="29"/>
      <c r="N46" s="29"/>
      <c r="O46" s="29"/>
      <c r="P46" s="29"/>
      <c r="Q46" s="29"/>
      <c r="R46" s="29"/>
      <c r="S46" s="29" t="s">
        <v>94</v>
      </c>
      <c r="T46" s="29"/>
      <c r="U46" s="29"/>
      <c r="V46" s="29"/>
      <c r="W46" s="29"/>
    </row>
    <row r="47" spans="2:23" ht="33" customHeight="1">
      <c r="B47" s="28" t="s">
        <v>102</v>
      </c>
      <c r="C47" s="29" t="s">
        <v>28</v>
      </c>
      <c r="D47" s="29"/>
      <c r="E47" s="29"/>
      <c r="F47" s="29"/>
      <c r="G47" s="29" t="s">
        <v>105</v>
      </c>
      <c r="H47" s="29"/>
      <c r="I47" s="29"/>
      <c r="J47" s="29" t="s">
        <v>106</v>
      </c>
      <c r="K47" s="29"/>
      <c r="L47" s="29"/>
      <c r="M47" s="29"/>
      <c r="N47" s="29"/>
      <c r="O47" s="29"/>
      <c r="P47" s="29"/>
      <c r="Q47" s="29"/>
      <c r="R47" s="29"/>
      <c r="S47" s="29" t="s">
        <v>74</v>
      </c>
      <c r="T47" s="29"/>
      <c r="U47" s="29"/>
      <c r="V47" s="29"/>
      <c r="W47" s="29"/>
    </row>
    <row r="48" spans="2:23" ht="33" customHeight="1">
      <c r="B48" s="28" t="s">
        <v>102</v>
      </c>
      <c r="C48" s="29" t="s">
        <v>28</v>
      </c>
      <c r="D48" s="29"/>
      <c r="E48" s="29"/>
      <c r="F48" s="29"/>
      <c r="G48" s="29" t="s">
        <v>107</v>
      </c>
      <c r="H48" s="29"/>
      <c r="I48" s="29"/>
      <c r="J48" s="29" t="s">
        <v>108</v>
      </c>
      <c r="K48" s="29"/>
      <c r="L48" s="29"/>
      <c r="M48" s="29"/>
      <c r="N48" s="29"/>
      <c r="O48" s="29"/>
      <c r="P48" s="29"/>
      <c r="Q48" s="29"/>
      <c r="R48" s="29"/>
      <c r="S48" s="29" t="s">
        <v>82</v>
      </c>
      <c r="T48" s="29"/>
      <c r="U48" s="29"/>
      <c r="V48" s="29"/>
      <c r="W48" s="29"/>
    </row>
    <row r="49" spans="2:23" ht="33" customHeight="1">
      <c r="B49" s="28" t="s">
        <v>102</v>
      </c>
      <c r="C49" s="29" t="s">
        <v>28</v>
      </c>
      <c r="D49" s="29"/>
      <c r="E49" s="29"/>
      <c r="F49" s="29"/>
      <c r="G49" s="29" t="s">
        <v>109</v>
      </c>
      <c r="H49" s="29"/>
      <c r="I49" s="29"/>
      <c r="J49" s="29" t="s">
        <v>110</v>
      </c>
      <c r="K49" s="29"/>
      <c r="L49" s="29"/>
      <c r="M49" s="29"/>
      <c r="N49" s="29"/>
      <c r="O49" s="29"/>
      <c r="P49" s="29"/>
      <c r="Q49" s="29"/>
      <c r="R49" s="29"/>
      <c r="S49" s="29" t="s">
        <v>72</v>
      </c>
      <c r="T49" s="29"/>
      <c r="U49" s="29"/>
      <c r="V49" s="29"/>
      <c r="W49" s="29"/>
    </row>
    <row r="50" spans="2:23" ht="33" customHeight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</sheetData>
  <mergeCells count="272">
    <mergeCell ref="C1:U1"/>
    <mergeCell ref="V1:X1"/>
    <mergeCell ref="Y1:AA1"/>
    <mergeCell ref="C3:E3"/>
    <mergeCell ref="F3:H3"/>
    <mergeCell ref="I3:K3"/>
    <mergeCell ref="L3:N3"/>
    <mergeCell ref="O3:Q3"/>
    <mergeCell ref="R3:T3"/>
    <mergeCell ref="Y4:Y7"/>
    <mergeCell ref="Z4:Z7"/>
    <mergeCell ref="AA4:AA7"/>
    <mergeCell ref="AB4:AB7"/>
    <mergeCell ref="AC4:AC7"/>
    <mergeCell ref="AJ4:AJ7"/>
    <mergeCell ref="O4:Q4"/>
    <mergeCell ref="R4:T4"/>
    <mergeCell ref="U4:U7"/>
    <mergeCell ref="V4:V7"/>
    <mergeCell ref="W4:W7"/>
    <mergeCell ref="X4:X7"/>
    <mergeCell ref="O5:Q5"/>
    <mergeCell ref="R5:T5"/>
    <mergeCell ref="I6:K6"/>
    <mergeCell ref="L6:N6"/>
    <mergeCell ref="O6:Q6"/>
    <mergeCell ref="R6:T6"/>
    <mergeCell ref="A8:A11"/>
    <mergeCell ref="B8:B11"/>
    <mergeCell ref="C8:E8"/>
    <mergeCell ref="F8:H11"/>
    <mergeCell ref="I8:K8"/>
    <mergeCell ref="L8:N8"/>
    <mergeCell ref="A4:A7"/>
    <mergeCell ref="B4:B7"/>
    <mergeCell ref="C4:E7"/>
    <mergeCell ref="F4:H4"/>
    <mergeCell ref="I4:K4"/>
    <mergeCell ref="L4:N4"/>
    <mergeCell ref="F5:H5"/>
    <mergeCell ref="I5:K5"/>
    <mergeCell ref="L5:N5"/>
    <mergeCell ref="F6:H6"/>
    <mergeCell ref="Y8:Y11"/>
    <mergeCell ref="Z8:Z11"/>
    <mergeCell ref="AA8:AA11"/>
    <mergeCell ref="AB8:AB11"/>
    <mergeCell ref="AC8:AC11"/>
    <mergeCell ref="AJ8:AJ11"/>
    <mergeCell ref="O8:Q8"/>
    <mergeCell ref="R8:T8"/>
    <mergeCell ref="U8:U11"/>
    <mergeCell ref="V8:V11"/>
    <mergeCell ref="W8:W11"/>
    <mergeCell ref="X8:X11"/>
    <mergeCell ref="C9:E9"/>
    <mergeCell ref="I9:K9"/>
    <mergeCell ref="L9:N9"/>
    <mergeCell ref="O9:Q9"/>
    <mergeCell ref="R9:T9"/>
    <mergeCell ref="C10:E10"/>
    <mergeCell ref="I10:K10"/>
    <mergeCell ref="L10:N10"/>
    <mergeCell ref="O10:Q10"/>
    <mergeCell ref="R10:T10"/>
    <mergeCell ref="Y12:Y15"/>
    <mergeCell ref="Z12:Z15"/>
    <mergeCell ref="AA12:AA15"/>
    <mergeCell ref="AB12:AB15"/>
    <mergeCell ref="AC12:AC15"/>
    <mergeCell ref="AJ12:AJ15"/>
    <mergeCell ref="O12:Q12"/>
    <mergeCell ref="R12:T12"/>
    <mergeCell ref="U12:U15"/>
    <mergeCell ref="V12:V15"/>
    <mergeCell ref="W12:W15"/>
    <mergeCell ref="X12:X15"/>
    <mergeCell ref="O13:Q13"/>
    <mergeCell ref="R13:T13"/>
    <mergeCell ref="F14:H14"/>
    <mergeCell ref="L14:N14"/>
    <mergeCell ref="O14:Q14"/>
    <mergeCell ref="R14:T14"/>
    <mergeCell ref="A16:A19"/>
    <mergeCell ref="B16:B19"/>
    <mergeCell ref="C16:E16"/>
    <mergeCell ref="F16:H16"/>
    <mergeCell ref="I16:K16"/>
    <mergeCell ref="L16:N19"/>
    <mergeCell ref="A12:A15"/>
    <mergeCell ref="B12:B15"/>
    <mergeCell ref="C12:E12"/>
    <mergeCell ref="F12:H12"/>
    <mergeCell ref="I12:K15"/>
    <mergeCell ref="L12:N12"/>
    <mergeCell ref="C13:E13"/>
    <mergeCell ref="F13:H13"/>
    <mergeCell ref="L13:N13"/>
    <mergeCell ref="C14:E14"/>
    <mergeCell ref="Y16:Y19"/>
    <mergeCell ref="Z16:Z19"/>
    <mergeCell ref="AA16:AA19"/>
    <mergeCell ref="AB16:AB19"/>
    <mergeCell ref="AC16:AC19"/>
    <mergeCell ref="AJ16:AJ19"/>
    <mergeCell ref="O16:Q16"/>
    <mergeCell ref="R16:T16"/>
    <mergeCell ref="U16:U19"/>
    <mergeCell ref="V16:V19"/>
    <mergeCell ref="W16:W19"/>
    <mergeCell ref="X16:X19"/>
    <mergeCell ref="C17:E17"/>
    <mergeCell ref="F17:H17"/>
    <mergeCell ref="I17:K17"/>
    <mergeCell ref="O17:Q17"/>
    <mergeCell ref="R17:T17"/>
    <mergeCell ref="C18:E18"/>
    <mergeCell ref="F18:H18"/>
    <mergeCell ref="I18:K18"/>
    <mergeCell ref="O18:Q18"/>
    <mergeCell ref="R18:T18"/>
    <mergeCell ref="Y20:Y23"/>
    <mergeCell ref="Z20:Z23"/>
    <mergeCell ref="AA20:AA23"/>
    <mergeCell ref="AB20:AB23"/>
    <mergeCell ref="AC20:AC23"/>
    <mergeCell ref="AJ20:AJ23"/>
    <mergeCell ref="O20:Q23"/>
    <mergeCell ref="R20:T20"/>
    <mergeCell ref="U20:U23"/>
    <mergeCell ref="V20:V23"/>
    <mergeCell ref="W20:W23"/>
    <mergeCell ref="X20:X23"/>
    <mergeCell ref="R21:T21"/>
    <mergeCell ref="C22:E22"/>
    <mergeCell ref="F22:H22"/>
    <mergeCell ref="I22:K22"/>
    <mergeCell ref="L22:N22"/>
    <mergeCell ref="R22:T22"/>
    <mergeCell ref="A24:A27"/>
    <mergeCell ref="B24:B27"/>
    <mergeCell ref="C24:E24"/>
    <mergeCell ref="F24:H24"/>
    <mergeCell ref="I24:K24"/>
    <mergeCell ref="A20:A23"/>
    <mergeCell ref="B20:B23"/>
    <mergeCell ref="C20:E20"/>
    <mergeCell ref="F20:H20"/>
    <mergeCell ref="I20:K20"/>
    <mergeCell ref="L20:N20"/>
    <mergeCell ref="C21:E21"/>
    <mergeCell ref="F21:H21"/>
    <mergeCell ref="I21:K21"/>
    <mergeCell ref="L21:N21"/>
    <mergeCell ref="AJ24:AJ27"/>
    <mergeCell ref="C25:E25"/>
    <mergeCell ref="F25:H25"/>
    <mergeCell ref="I25:K25"/>
    <mergeCell ref="L25:N25"/>
    <mergeCell ref="O25:Q25"/>
    <mergeCell ref="C26:E26"/>
    <mergeCell ref="F26:H26"/>
    <mergeCell ref="I26:K26"/>
    <mergeCell ref="L26:N26"/>
    <mergeCell ref="X24:X27"/>
    <mergeCell ref="Y24:Y27"/>
    <mergeCell ref="Z24:Z27"/>
    <mergeCell ref="AA24:AA27"/>
    <mergeCell ref="AB24:AB27"/>
    <mergeCell ref="AC24:AC27"/>
    <mergeCell ref="L24:N24"/>
    <mergeCell ref="O24:Q24"/>
    <mergeCell ref="R24:T27"/>
    <mergeCell ref="U24:U27"/>
    <mergeCell ref="V24:V27"/>
    <mergeCell ref="W24:W27"/>
    <mergeCell ref="O26:Q26"/>
    <mergeCell ref="C32:F32"/>
    <mergeCell ref="G32:I32"/>
    <mergeCell ref="J32:R32"/>
    <mergeCell ref="S32:U32"/>
    <mergeCell ref="V32:W32"/>
    <mergeCell ref="C33:F33"/>
    <mergeCell ref="G33:I33"/>
    <mergeCell ref="J33:R33"/>
    <mergeCell ref="S33:U33"/>
    <mergeCell ref="V33:W33"/>
    <mergeCell ref="C34:F34"/>
    <mergeCell ref="G34:I34"/>
    <mergeCell ref="J34:R34"/>
    <mergeCell ref="S34:U34"/>
    <mergeCell ref="V34:W34"/>
    <mergeCell ref="C35:F35"/>
    <mergeCell ref="G35:I35"/>
    <mergeCell ref="J35:R35"/>
    <mergeCell ref="S35:U35"/>
    <mergeCell ref="V35:W35"/>
    <mergeCell ref="C36:F36"/>
    <mergeCell ref="G36:I36"/>
    <mergeCell ref="J36:R36"/>
    <mergeCell ref="S36:U36"/>
    <mergeCell ref="V36:W36"/>
    <mergeCell ref="C37:F37"/>
    <mergeCell ref="G37:I37"/>
    <mergeCell ref="J37:R37"/>
    <mergeCell ref="S37:U37"/>
    <mergeCell ref="V37:W37"/>
    <mergeCell ref="C38:F38"/>
    <mergeCell ref="G38:I38"/>
    <mergeCell ref="J38:R38"/>
    <mergeCell ref="S38:U38"/>
    <mergeCell ref="V38:W38"/>
    <mergeCell ref="C39:F39"/>
    <mergeCell ref="G39:I39"/>
    <mergeCell ref="J39:R39"/>
    <mergeCell ref="S39:U39"/>
    <mergeCell ref="V39:W39"/>
    <mergeCell ref="C40:F40"/>
    <mergeCell ref="G40:I40"/>
    <mergeCell ref="J40:R40"/>
    <mergeCell ref="S40:U40"/>
    <mergeCell ref="V40:W40"/>
    <mergeCell ref="C41:F41"/>
    <mergeCell ref="G41:I41"/>
    <mergeCell ref="J41:R41"/>
    <mergeCell ref="S41:U41"/>
    <mergeCell ref="V41:W41"/>
    <mergeCell ref="C42:F42"/>
    <mergeCell ref="G42:I42"/>
    <mergeCell ref="J42:R42"/>
    <mergeCell ref="S42:U42"/>
    <mergeCell ref="V42:W42"/>
    <mergeCell ref="C43:F43"/>
    <mergeCell ref="G43:I43"/>
    <mergeCell ref="J43:R43"/>
    <mergeCell ref="S43:U43"/>
    <mergeCell ref="V43:W43"/>
    <mergeCell ref="C44:F44"/>
    <mergeCell ref="G44:I44"/>
    <mergeCell ref="J44:R44"/>
    <mergeCell ref="S44:U44"/>
    <mergeCell ref="V44:W44"/>
    <mergeCell ref="C45:F45"/>
    <mergeCell ref="G45:I45"/>
    <mergeCell ref="J45:R45"/>
    <mergeCell ref="S45:U45"/>
    <mergeCell ref="V45:W45"/>
    <mergeCell ref="C46:F46"/>
    <mergeCell ref="G46:I46"/>
    <mergeCell ref="J46:R46"/>
    <mergeCell ref="S46:U46"/>
    <mergeCell ref="V46:W46"/>
    <mergeCell ref="C47:F47"/>
    <mergeCell ref="G47:I47"/>
    <mergeCell ref="J47:R47"/>
    <mergeCell ref="S47:U47"/>
    <mergeCell ref="V47:W47"/>
    <mergeCell ref="C50:F50"/>
    <mergeCell ref="G50:I50"/>
    <mergeCell ref="J50:R50"/>
    <mergeCell ref="S50:U50"/>
    <mergeCell ref="V50:W50"/>
    <mergeCell ref="C48:F48"/>
    <mergeCell ref="G48:I48"/>
    <mergeCell ref="J48:R48"/>
    <mergeCell ref="S48:U48"/>
    <mergeCell ref="V48:W48"/>
    <mergeCell ref="C49:F49"/>
    <mergeCell ref="G49:I49"/>
    <mergeCell ref="J49:R49"/>
    <mergeCell ref="S49:U49"/>
    <mergeCell ref="V49:W49"/>
  </mergeCells>
  <phoneticPr fontId="3"/>
  <conditionalFormatting sqref="C4 C3:T3 F20 O4 I12 F16 F8 L16 I20 R24 O20 C12 C16 C20 C24 O24 L24 I24 F24 C14 C18 F18 C22 I26 L26 O26 C26">
    <cfRule type="cellIs" dxfId="58" priority="44" stopIfTrue="1" operator="equal">
      <formula>0</formula>
    </cfRule>
  </conditionalFormatting>
  <conditionalFormatting sqref="F25">
    <cfRule type="cellIs" dxfId="57" priority="34" stopIfTrue="1" operator="equal">
      <formula>0</formula>
    </cfRule>
  </conditionalFormatting>
  <conditionalFormatting sqref="C13">
    <cfRule type="cellIs" dxfId="56" priority="45" stopIfTrue="1" operator="equal">
      <formula>0</formula>
    </cfRule>
  </conditionalFormatting>
  <conditionalFormatting sqref="C17 F17">
    <cfRule type="cellIs" dxfId="55" priority="46" stopIfTrue="1" operator="equal">
      <formula>0</formula>
    </cfRule>
  </conditionalFormatting>
  <conditionalFormatting sqref="C21">
    <cfRule type="cellIs" dxfId="54" priority="47" stopIfTrue="1" operator="equal">
      <formula>0</formula>
    </cfRule>
  </conditionalFormatting>
  <conditionalFormatting sqref="I25 L25 O25 C25">
    <cfRule type="cellIs" dxfId="53" priority="48" stopIfTrue="1" operator="equal">
      <formula>0</formula>
    </cfRule>
  </conditionalFormatting>
  <conditionalFormatting sqref="R4 R6">
    <cfRule type="cellIs" dxfId="52" priority="49" stopIfTrue="1" operator="equal">
      <formula>0</formula>
    </cfRule>
  </conditionalFormatting>
  <conditionalFormatting sqref="R5">
    <cfRule type="cellIs" dxfId="51" priority="50" stopIfTrue="1" operator="equal">
      <formula>0</formula>
    </cfRule>
  </conditionalFormatting>
  <conditionalFormatting sqref="O6">
    <cfRule type="cellIs" dxfId="50" priority="51" stopIfTrue="1" operator="equal">
      <formula>0</formula>
    </cfRule>
  </conditionalFormatting>
  <conditionalFormatting sqref="O5">
    <cfRule type="cellIs" dxfId="49" priority="52" stopIfTrue="1" operator="equal">
      <formula>0</formula>
    </cfRule>
  </conditionalFormatting>
  <conditionalFormatting sqref="O10">
    <cfRule type="cellIs" dxfId="48" priority="41" stopIfTrue="1" operator="equal">
      <formula>0</formula>
    </cfRule>
  </conditionalFormatting>
  <conditionalFormatting sqref="O9">
    <cfRule type="cellIs" dxfId="47" priority="42" stopIfTrue="1" operator="equal">
      <formula>0</formula>
    </cfRule>
  </conditionalFormatting>
  <conditionalFormatting sqref="O8">
    <cfRule type="cellIs" dxfId="46" priority="53" stopIfTrue="1" operator="equal">
      <formula>0</formula>
    </cfRule>
  </conditionalFormatting>
  <conditionalFormatting sqref="R8">
    <cfRule type="cellIs" dxfId="45" priority="54" stopIfTrue="1" operator="equal">
      <formula>0</formula>
    </cfRule>
  </conditionalFormatting>
  <conditionalFormatting sqref="O12">
    <cfRule type="cellIs" dxfId="44" priority="55" stopIfTrue="1" operator="equal">
      <formula>0</formula>
    </cfRule>
  </conditionalFormatting>
  <conditionalFormatting sqref="O13">
    <cfRule type="cellIs" dxfId="43" priority="56" stopIfTrue="1" operator="equal">
      <formula>0</formula>
    </cfRule>
  </conditionalFormatting>
  <conditionalFormatting sqref="L8">
    <cfRule type="cellIs" dxfId="42" priority="57" stopIfTrue="1" operator="equal">
      <formula>0</formula>
    </cfRule>
  </conditionalFormatting>
  <conditionalFormatting sqref="L10">
    <cfRule type="cellIs" dxfId="41" priority="58" stopIfTrue="1" operator="equal">
      <formula>0</formula>
    </cfRule>
  </conditionalFormatting>
  <conditionalFormatting sqref="L9">
    <cfRule type="cellIs" dxfId="40" priority="59" stopIfTrue="1" operator="equal">
      <formula>0</formula>
    </cfRule>
  </conditionalFormatting>
  <conditionalFormatting sqref="O14">
    <cfRule type="cellIs" dxfId="39" priority="43" stopIfTrue="1" operator="equal">
      <formula>0</formula>
    </cfRule>
  </conditionalFormatting>
  <conditionalFormatting sqref="R9">
    <cfRule type="cellIs" dxfId="38" priority="40" stopIfTrue="1" operator="equal">
      <formula>0</formula>
    </cfRule>
  </conditionalFormatting>
  <conditionalFormatting sqref="R10">
    <cfRule type="cellIs" dxfId="37" priority="39" stopIfTrue="1" operator="equal">
      <formula>0</formula>
    </cfRule>
  </conditionalFormatting>
  <conditionalFormatting sqref="I21">
    <cfRule type="cellIs" dxfId="36" priority="38" stopIfTrue="1" operator="equal">
      <formula>0</formula>
    </cfRule>
  </conditionalFormatting>
  <conditionalFormatting sqref="I22">
    <cfRule type="cellIs" dxfId="35" priority="37" stopIfTrue="1" operator="equal">
      <formula>0</formula>
    </cfRule>
  </conditionalFormatting>
  <conditionalFormatting sqref="F21">
    <cfRule type="cellIs" dxfId="34" priority="36" stopIfTrue="1" operator="equal">
      <formula>0</formula>
    </cfRule>
  </conditionalFormatting>
  <conditionalFormatting sqref="F22">
    <cfRule type="cellIs" dxfId="33" priority="35" stopIfTrue="1" operator="equal">
      <formula>0</formula>
    </cfRule>
  </conditionalFormatting>
  <conditionalFormatting sqref="F26">
    <cfRule type="cellIs" dxfId="32" priority="33" stopIfTrue="1" operator="equal">
      <formula>0</formula>
    </cfRule>
  </conditionalFormatting>
  <conditionalFormatting sqref="I4 I6">
    <cfRule type="cellIs" dxfId="31" priority="31" stopIfTrue="1" operator="equal">
      <formula>0</formula>
    </cfRule>
  </conditionalFormatting>
  <conditionalFormatting sqref="I5">
    <cfRule type="cellIs" dxfId="30" priority="32" stopIfTrue="1" operator="equal">
      <formula>0</formula>
    </cfRule>
  </conditionalFormatting>
  <conditionalFormatting sqref="I16">
    <cfRule type="cellIs" dxfId="29" priority="28" stopIfTrue="1" operator="equal">
      <formula>0</formula>
    </cfRule>
  </conditionalFormatting>
  <conditionalFormatting sqref="I18">
    <cfRule type="cellIs" dxfId="28" priority="29" stopIfTrue="1" operator="equal">
      <formula>0</formula>
    </cfRule>
  </conditionalFormatting>
  <conditionalFormatting sqref="I17">
    <cfRule type="cellIs" dxfId="27" priority="30" stopIfTrue="1" operator="equal">
      <formula>0</formula>
    </cfRule>
  </conditionalFormatting>
  <conditionalFormatting sqref="L20">
    <cfRule type="cellIs" dxfId="26" priority="25" stopIfTrue="1" operator="equal">
      <formula>0</formula>
    </cfRule>
  </conditionalFormatting>
  <conditionalFormatting sqref="L22">
    <cfRule type="cellIs" dxfId="25" priority="26" stopIfTrue="1" operator="equal">
      <formula>0</formula>
    </cfRule>
  </conditionalFormatting>
  <conditionalFormatting sqref="L21">
    <cfRule type="cellIs" dxfId="24" priority="27" stopIfTrue="1" operator="equal">
      <formula>0</formula>
    </cfRule>
  </conditionalFormatting>
  <conditionalFormatting sqref="O16">
    <cfRule type="cellIs" dxfId="23" priority="22" stopIfTrue="1" operator="equal">
      <formula>0</formula>
    </cfRule>
  </conditionalFormatting>
  <conditionalFormatting sqref="O18">
    <cfRule type="cellIs" dxfId="22" priority="23" stopIfTrue="1" operator="equal">
      <formula>0</formula>
    </cfRule>
  </conditionalFormatting>
  <conditionalFormatting sqref="O17">
    <cfRule type="cellIs" dxfId="21" priority="24" stopIfTrue="1" operator="equal">
      <formula>0</formula>
    </cfRule>
  </conditionalFormatting>
  <conditionalFormatting sqref="I8 I10">
    <cfRule type="cellIs" dxfId="20" priority="9" stopIfTrue="1" operator="equal">
      <formula>0</formula>
    </cfRule>
  </conditionalFormatting>
  <conditionalFormatting sqref="C8 C10">
    <cfRule type="cellIs" dxfId="19" priority="20" stopIfTrue="1" operator="equal">
      <formula>0</formula>
    </cfRule>
  </conditionalFormatting>
  <conditionalFormatting sqref="C9">
    <cfRule type="cellIs" dxfId="18" priority="21" stopIfTrue="1" operator="equal">
      <formula>0</formula>
    </cfRule>
  </conditionalFormatting>
  <conditionalFormatting sqref="F4 F6">
    <cfRule type="cellIs" dxfId="17" priority="18" stopIfTrue="1" operator="equal">
      <formula>0</formula>
    </cfRule>
  </conditionalFormatting>
  <conditionalFormatting sqref="F5">
    <cfRule type="cellIs" dxfId="16" priority="19" stopIfTrue="1" operator="equal">
      <formula>0</formula>
    </cfRule>
  </conditionalFormatting>
  <conditionalFormatting sqref="F12 F14">
    <cfRule type="cellIs" dxfId="15" priority="16" stopIfTrue="1" operator="equal">
      <formula>0</formula>
    </cfRule>
  </conditionalFormatting>
  <conditionalFormatting sqref="F13">
    <cfRule type="cellIs" dxfId="14" priority="17" stopIfTrue="1" operator="equal">
      <formula>0</formula>
    </cfRule>
  </conditionalFormatting>
  <conditionalFormatting sqref="R12 R14">
    <cfRule type="cellIs" dxfId="13" priority="14" stopIfTrue="1" operator="equal">
      <formula>0</formula>
    </cfRule>
  </conditionalFormatting>
  <conditionalFormatting sqref="R13">
    <cfRule type="cellIs" dxfId="12" priority="15" stopIfTrue="1" operator="equal">
      <formula>0</formula>
    </cfRule>
  </conditionalFormatting>
  <conditionalFormatting sqref="L12">
    <cfRule type="cellIs" dxfId="11" priority="11" stopIfTrue="1" operator="equal">
      <formula>0</formula>
    </cfRule>
  </conditionalFormatting>
  <conditionalFormatting sqref="L14">
    <cfRule type="cellIs" dxfId="10" priority="12" stopIfTrue="1" operator="equal">
      <formula>0</formula>
    </cfRule>
  </conditionalFormatting>
  <conditionalFormatting sqref="L13">
    <cfRule type="cellIs" dxfId="9" priority="13" stopIfTrue="1" operator="equal">
      <formula>0</formula>
    </cfRule>
  </conditionalFormatting>
  <conditionalFormatting sqref="I9">
    <cfRule type="cellIs" dxfId="8" priority="10" stopIfTrue="1" operator="equal">
      <formula>0</formula>
    </cfRule>
  </conditionalFormatting>
  <conditionalFormatting sqref="R20 R22">
    <cfRule type="cellIs" dxfId="7" priority="7" stopIfTrue="1" operator="equal">
      <formula>0</formula>
    </cfRule>
  </conditionalFormatting>
  <conditionalFormatting sqref="R21">
    <cfRule type="cellIs" dxfId="6" priority="8" stopIfTrue="1" operator="equal">
      <formula>0</formula>
    </cfRule>
  </conditionalFormatting>
  <conditionalFormatting sqref="L4">
    <cfRule type="cellIs" dxfId="5" priority="4" stopIfTrue="1" operator="equal">
      <formula>0</formula>
    </cfRule>
  </conditionalFormatting>
  <conditionalFormatting sqref="L6">
    <cfRule type="cellIs" dxfId="4" priority="5" stopIfTrue="1" operator="equal">
      <formula>0</formula>
    </cfRule>
  </conditionalFormatting>
  <conditionalFormatting sqref="L5">
    <cfRule type="cellIs" dxfId="3" priority="6" stopIfTrue="1" operator="equal">
      <formula>0</formula>
    </cfRule>
  </conditionalFormatting>
  <conditionalFormatting sqref="R16">
    <cfRule type="cellIs" dxfId="2" priority="1" stopIfTrue="1" operator="equal">
      <formula>0</formula>
    </cfRule>
  </conditionalFormatting>
  <conditionalFormatting sqref="R18">
    <cfRule type="cellIs" dxfId="1" priority="2" stopIfTrue="1" operator="equal">
      <formula>0</formula>
    </cfRule>
  </conditionalFormatting>
  <conditionalFormatting sqref="R17">
    <cfRule type="cellIs" dxfId="0" priority="3" stopIfTrue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domoto</dc:creator>
  <cp:lastModifiedBy>domoto</cp:lastModifiedBy>
  <dcterms:created xsi:type="dcterms:W3CDTF">2019-02-06T00:26:37Z</dcterms:created>
  <dcterms:modified xsi:type="dcterms:W3CDTF">2019-02-06T00:32:08Z</dcterms:modified>
</cp:coreProperties>
</file>