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0" windowWidth="12030" windowHeight="9435" activeTab="0"/>
  </bookViews>
  <sheets>
    <sheet name="3年生" sheetId="1" r:id="rId1"/>
    <sheet name="Sheet1" sheetId="2" r:id="rId2"/>
  </sheets>
  <definedNames>
    <definedName name="_xlfn.IFERROR" hidden="1">#NAME?</definedName>
    <definedName name="_xlnm.Print_Area" localSheetId="0">'3年生'!$A$1:$AC$27</definedName>
  </definedNames>
  <calcPr fullCalcOnLoad="1"/>
</workbook>
</file>

<file path=xl/comments1.xml><?xml version="1.0" encoding="utf-8"?>
<comments xmlns="http://schemas.openxmlformats.org/spreadsheetml/2006/main">
  <authors>
    <author>FJ-USER</author>
  </authors>
  <commentList>
    <comment ref="B46" authorId="0">
      <text>
        <r>
          <rPr>
            <b/>
            <sz val="20"/>
            <rFont val="ＭＳ Ｐゴシック"/>
            <family val="3"/>
          </rPr>
          <t>雪の影響によりグランド利用不可になりましたので延期とさせて頂きます。</t>
        </r>
      </text>
    </comment>
  </commentList>
</comments>
</file>

<file path=xl/comments2.xml><?xml version="1.0" encoding="utf-8"?>
<comments xmlns="http://schemas.openxmlformats.org/spreadsheetml/2006/main">
  <authors>
    <author>FJ-USER</author>
  </authors>
  <commentList>
    <comment ref="E5" authorId="0">
      <text>
        <r>
          <rPr>
            <b/>
            <sz val="9"/>
            <rFont val="ＭＳ Ｐゴシック"/>
            <family val="3"/>
          </rPr>
          <t>早い時間で調整</t>
        </r>
      </text>
    </comment>
  </commentList>
</comments>
</file>

<file path=xl/sharedStrings.xml><?xml version="1.0" encoding="utf-8"?>
<sst xmlns="http://schemas.openxmlformats.org/spreadsheetml/2006/main" count="195" uniqueCount="126">
  <si>
    <t>順位</t>
  </si>
  <si>
    <t>平成２９年度 練馬区少年サッカー育成大会</t>
  </si>
  <si>
    <t>５，１～４でも決しない場合は、抽選とする</t>
  </si>
  <si>
    <t>月／日</t>
  </si>
  <si>
    <t>Ａ</t>
  </si>
  <si>
    <t>ブロック</t>
  </si>
  <si>
    <t>試合数</t>
  </si>
  <si>
    <t>勝点</t>
  </si>
  <si>
    <t>勝</t>
  </si>
  <si>
    <t>敗</t>
  </si>
  <si>
    <t>分</t>
  </si>
  <si>
    <t>総得点</t>
  </si>
  <si>
    <t>総失点</t>
  </si>
  <si>
    <t>得失点差</t>
  </si>
  <si>
    <t>リーグ順位決定：１，勝点　２，得失点差　３，総得点 ４，当該チームの成績</t>
  </si>
  <si>
    <t>会場</t>
  </si>
  <si>
    <t>時間</t>
  </si>
  <si>
    <t>対戦</t>
  </si>
  <si>
    <t>主審</t>
  </si>
  <si>
    <t>副審</t>
  </si>
  <si>
    <t>3年生の部</t>
  </si>
  <si>
    <t>東部A</t>
  </si>
  <si>
    <t>豊南</t>
  </si>
  <si>
    <t>南光</t>
  </si>
  <si>
    <t>キッド</t>
  </si>
  <si>
    <t>中西</t>
  </si>
  <si>
    <t>UPFC</t>
  </si>
  <si>
    <t>キッド</t>
  </si>
  <si>
    <t>南町アロー</t>
  </si>
  <si>
    <t>南町アロー</t>
  </si>
  <si>
    <t>UPFC</t>
  </si>
  <si>
    <t>豊玉南小学校</t>
  </si>
  <si>
    <t>キッド　-　南光</t>
  </si>
  <si>
    <t>中西　-　豊南</t>
  </si>
  <si>
    <t>中西</t>
  </si>
  <si>
    <t>豊南</t>
  </si>
  <si>
    <t>豊南　-　南光</t>
  </si>
  <si>
    <t>秋の陽小学校</t>
  </si>
  <si>
    <t>キッド</t>
  </si>
  <si>
    <t>北原小学校</t>
  </si>
  <si>
    <t>予定調査表</t>
  </si>
  <si>
    <t>豊南</t>
  </si>
  <si>
    <t>キッド</t>
  </si>
  <si>
    <t>南光</t>
  </si>
  <si>
    <t>中西</t>
  </si>
  <si>
    <t>UPFC</t>
  </si>
  <si>
    <t>南町アロー</t>
  </si>
  <si>
    <t>○</t>
  </si>
  <si>
    <t>×</t>
  </si>
  <si>
    <t>○</t>
  </si>
  <si>
    <t>○</t>
  </si>
  <si>
    <t>○(2年参加不可)</t>
  </si>
  <si>
    <t>×</t>
  </si>
  <si>
    <t>○(14時以降)</t>
  </si>
  <si>
    <t>○(3年不可)</t>
  </si>
  <si>
    <t>○(2年不可)</t>
  </si>
  <si>
    <t>南町アロー　-　南光</t>
  </si>
  <si>
    <t>南町アロー　-　キッド</t>
  </si>
  <si>
    <t>キッド</t>
  </si>
  <si>
    <t>南光</t>
  </si>
  <si>
    <t>×</t>
  </si>
  <si>
    <t>○</t>
  </si>
  <si>
    <t>1-0</t>
  </si>
  <si>
    <t>○</t>
  </si>
  <si>
    <t>豊玉南小</t>
  </si>
  <si>
    <t>0-1</t>
  </si>
  <si>
    <t>●</t>
  </si>
  <si>
    <t>0-7</t>
  </si>
  <si>
    <t>●</t>
  </si>
  <si>
    <t>豊玉南小</t>
  </si>
  <si>
    <t>0-9</t>
  </si>
  <si>
    <t>●</t>
  </si>
  <si>
    <t>豊玉南小</t>
  </si>
  <si>
    <t>9-0</t>
  </si>
  <si>
    <t>○</t>
  </si>
  <si>
    <t>7-0</t>
  </si>
  <si>
    <t>○</t>
  </si>
  <si>
    <t>×</t>
  </si>
  <si>
    <t>UPFC - 南町アロー</t>
  </si>
  <si>
    <t>北原小</t>
  </si>
  <si>
    <t>秋の陽小</t>
  </si>
  <si>
    <t>南町アロー　-　豊南</t>
  </si>
  <si>
    <t>7-0</t>
  </si>
  <si>
    <t>○</t>
  </si>
  <si>
    <t>2-0</t>
  </si>
  <si>
    <t>南町アロー</t>
  </si>
  <si>
    <t>UPFC</t>
  </si>
  <si>
    <t>UPFC - 豊南</t>
  </si>
  <si>
    <t>△</t>
  </si>
  <si>
    <t>　1-1</t>
  </si>
  <si>
    <t>0-19</t>
  </si>
  <si>
    <t>●</t>
  </si>
  <si>
    <t>0-17</t>
  </si>
  <si>
    <t>南町アロー　-　中西</t>
  </si>
  <si>
    <t>中西　-　キッド</t>
  </si>
  <si>
    <t>夏雲小学校</t>
  </si>
  <si>
    <t>○</t>
  </si>
  <si>
    <t>○</t>
  </si>
  <si>
    <t>19-0</t>
  </si>
  <si>
    <t>17-0</t>
  </si>
  <si>
    <t>UPFC　-　南光</t>
  </si>
  <si>
    <t>UPFC</t>
  </si>
  <si>
    <t>豊南　-　キッド</t>
  </si>
  <si>
    <t>0-7</t>
  </si>
  <si>
    <t>0-2</t>
  </si>
  <si>
    <t>●</t>
  </si>
  <si>
    <t>0-4</t>
  </si>
  <si>
    <t>●</t>
  </si>
  <si>
    <t>4-0</t>
  </si>
  <si>
    <t>0-10</t>
  </si>
  <si>
    <t>10-0</t>
  </si>
  <si>
    <t>中西　-　南光</t>
  </si>
  <si>
    <t>キッド　-　ＵＰＦＣ</t>
  </si>
  <si>
    <t>○</t>
  </si>
  <si>
    <t>0-3</t>
  </si>
  <si>
    <t>●</t>
  </si>
  <si>
    <t>3-0</t>
  </si>
  <si>
    <t>○</t>
  </si>
  <si>
    <t>0-3</t>
  </si>
  <si>
    <t>中西　-　UPFC</t>
  </si>
  <si>
    <t>0-0</t>
  </si>
  <si>
    <t>秋の陽小学校</t>
  </si>
  <si>
    <t>こども発達支援センター</t>
  </si>
  <si>
    <t>キッド</t>
  </si>
  <si>
    <t>0-4</t>
  </si>
  <si>
    <t>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</si>
</sst>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h:mm;@"/>
    <numFmt numFmtId="179" formatCode="mmm\-yyyy"/>
  </numFmts>
  <fonts count="36">
    <font>
      <sz val="11"/>
      <color indexed="8"/>
      <name val="ＭＳ Ｐゴシック"/>
      <family val="3"/>
    </font>
    <font>
      <sz val="6"/>
      <name val="ＭＳ Ｐゴシック"/>
      <family val="3"/>
    </font>
    <font>
      <sz val="11"/>
      <name val="ＭＳ Ｐ明朝"/>
      <family val="1"/>
    </font>
    <font>
      <sz val="12"/>
      <name val="ＭＳ Ｐ明朝"/>
      <family val="1"/>
    </font>
    <font>
      <sz val="18"/>
      <name val="ＭＳ Ｐ明朝"/>
      <family val="1"/>
    </font>
    <font>
      <sz val="16"/>
      <name val="ＭＳ Ｐ明朝"/>
      <family val="1"/>
    </font>
    <font>
      <sz val="14"/>
      <name val="ＭＳ Ｐ明朝"/>
      <family val="1"/>
    </font>
    <font>
      <sz val="11"/>
      <color indexed="9"/>
      <name val="ＭＳ Ｐ明朝"/>
      <family val="1"/>
    </font>
    <font>
      <sz val="10"/>
      <name val="ＭＳ Ｐ明朝"/>
      <family val="1"/>
    </font>
    <font>
      <sz val="8"/>
      <name val="ＭＳ Ｐ明朝"/>
      <family val="1"/>
    </font>
    <font>
      <b/>
      <sz val="20"/>
      <name val="ＭＳ Ｐ明朝"/>
      <family val="1"/>
    </font>
    <font>
      <sz val="11"/>
      <name val="ＭＳ Ｐゴシック"/>
      <family val="0"/>
    </font>
    <font>
      <sz val="10.5"/>
      <name val="ＭＳ 明朝"/>
      <family val="1"/>
    </font>
    <font>
      <sz val="10.5"/>
      <name val="ＭＳ Ｐゴシック"/>
      <family val="3"/>
    </font>
    <font>
      <b/>
      <sz val="12"/>
      <name val="ＭＳ Ｐゴシック"/>
      <family val="3"/>
    </font>
    <font>
      <sz val="6"/>
      <name val="ＭＳ 明朝"/>
      <family val="1"/>
    </font>
    <font>
      <sz val="10.5"/>
      <color indexed="10"/>
      <name val="ＭＳ Ｐゴシック"/>
      <family val="3"/>
    </font>
    <font>
      <b/>
      <sz val="9"/>
      <name val="ＭＳ Ｐゴシック"/>
      <family val="3"/>
    </font>
    <font>
      <b/>
      <sz val="20"/>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top style="thin"/>
      <bottom style="thin"/>
    </border>
    <border>
      <left style="medium"/>
      <right>
        <color indexed="63"/>
      </right>
      <top style="thin"/>
      <bottom style="medium"/>
    </border>
    <border>
      <left style="medium"/>
      <right/>
      <top style="medium"/>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top style="medium"/>
      <bottom style="medium"/>
    </border>
    <border>
      <left style="thin"/>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right/>
      <top style="medium"/>
      <bottom style="thin"/>
    </border>
    <border>
      <left/>
      <right style="medium"/>
      <top style="medium"/>
      <bottom style="thin"/>
    </border>
    <border>
      <left style="medium"/>
      <right style="thin"/>
      <top style="medium"/>
      <bottom style="thin"/>
    </border>
    <border>
      <left style="thin"/>
      <right/>
      <top style="thin"/>
      <bottom style="medium"/>
    </border>
    <border>
      <left/>
      <right style="medium"/>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thin"/>
      <right style="thin"/>
      <top/>
      <bottom style="thin"/>
    </border>
    <border>
      <left style="thin"/>
      <right style="medium"/>
      <top>
        <color indexed="63"/>
      </top>
      <bottom style="thin"/>
    </border>
    <border>
      <left style="medium"/>
      <right style="thin"/>
      <top>
        <color indexed="63"/>
      </top>
      <bottom style="thin"/>
    </border>
    <border>
      <left style="thin"/>
      <right style="thin"/>
      <top/>
      <bottom/>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diagonal style="hair"/>
    </border>
    <border diagonalDown="1">
      <left/>
      <right/>
      <top/>
      <bottom/>
      <diagonal style="hair"/>
    </border>
    <border diagonalDown="1">
      <left/>
      <right style="thin"/>
      <top/>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left style="thin"/>
      <right/>
      <top style="thin"/>
      <bottom/>
    </border>
    <border>
      <left/>
      <right/>
      <top style="thin"/>
      <bottom/>
    </border>
    <border>
      <left/>
      <right style="thin"/>
      <top style="thin"/>
      <bottom/>
    </border>
    <border>
      <left/>
      <right style="thin"/>
      <top/>
      <bottom/>
    </border>
    <border>
      <left style="hair"/>
      <right style="thin"/>
      <top style="thin"/>
      <bottom/>
    </border>
    <border>
      <left style="hair"/>
      <right style="thin"/>
      <top/>
      <bottom/>
    </border>
    <border>
      <left style="hair"/>
      <right style="thin"/>
      <top/>
      <bottom style="thin"/>
    </border>
    <border>
      <left style="thin"/>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0" fillId="0" borderId="0" applyNumberFormat="0" applyFill="0" applyBorder="0" applyAlignment="0" applyProtection="0"/>
    <xf numFmtId="0" fontId="21" fillId="14" borderId="1" applyNumberFormat="0" applyAlignment="0" applyProtection="0"/>
    <xf numFmtId="0" fontId="22"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3" fillId="0" borderId="3" applyNumberFormat="0" applyFill="0" applyAlignment="0" applyProtection="0"/>
    <xf numFmtId="0" fontId="24" fillId="17" borderId="0" applyNumberFormat="0" applyBorder="0" applyAlignment="0" applyProtection="0"/>
    <xf numFmtId="0" fontId="25" fillId="9"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9"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 borderId="4" applyNumberFormat="0" applyAlignment="0" applyProtection="0"/>
    <xf numFmtId="0" fontId="11" fillId="0" borderId="0">
      <alignment vertical="center"/>
      <protection/>
    </xf>
    <xf numFmtId="0" fontId="12" fillId="0" borderId="0">
      <alignment/>
      <protection/>
    </xf>
    <xf numFmtId="0" fontId="34" fillId="7" borderId="0" applyNumberFormat="0" applyBorder="0" applyAlignment="0" applyProtection="0"/>
  </cellStyleXfs>
  <cellXfs count="19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6" fillId="0" borderId="0" xfId="0" applyNumberFormat="1" applyFont="1" applyAlignment="1">
      <alignment/>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5" fillId="0" borderId="11" xfId="0" applyFont="1" applyFill="1" applyBorder="1" applyAlignment="1">
      <alignment horizontal="center" vertical="center"/>
    </xf>
    <xf numFmtId="0" fontId="7" fillId="0" borderId="0" xfId="0" applyFont="1" applyAlignment="1">
      <alignment vertical="center"/>
    </xf>
    <xf numFmtId="0" fontId="8" fillId="0" borderId="0" xfId="0" applyFont="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6" fillId="0" borderId="0" xfId="0" applyFont="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3" fillId="10" borderId="16" xfId="0" applyFont="1" applyFill="1" applyBorder="1" applyAlignment="1">
      <alignment horizontal="center" vertical="center" shrinkToFit="1"/>
    </xf>
    <xf numFmtId="0" fontId="7" fillId="0" borderId="0" xfId="0" applyFont="1" applyBorder="1" applyAlignment="1">
      <alignment horizontal="center" vertical="center"/>
    </xf>
    <xf numFmtId="0" fontId="13" fillId="0" borderId="0" xfId="61" applyFont="1">
      <alignment/>
      <protection/>
    </xf>
    <xf numFmtId="0" fontId="14" fillId="0" borderId="0" xfId="61" applyFont="1">
      <alignment/>
      <protection/>
    </xf>
    <xf numFmtId="0" fontId="16" fillId="0" borderId="0" xfId="61" applyFont="1">
      <alignment/>
      <protection/>
    </xf>
    <xf numFmtId="0" fontId="12" fillId="0" borderId="0" xfId="61">
      <alignment/>
      <protection/>
    </xf>
    <xf numFmtId="0" fontId="14" fillId="0" borderId="0" xfId="61" applyFont="1" applyAlignment="1">
      <alignment vertical="top"/>
      <protection/>
    </xf>
    <xf numFmtId="0" fontId="0" fillId="0" borderId="16" xfId="0" applyBorder="1" applyAlignment="1">
      <alignment vertical="center"/>
    </xf>
    <xf numFmtId="56" fontId="0" fillId="0" borderId="16" xfId="0" applyNumberFormat="1" applyBorder="1" applyAlignment="1">
      <alignment vertical="center"/>
    </xf>
    <xf numFmtId="0" fontId="13" fillId="0" borderId="17" xfId="60" applyFont="1" applyBorder="1" applyAlignment="1">
      <alignment horizontal="center" vertical="center"/>
      <protection/>
    </xf>
    <xf numFmtId="56" fontId="13" fillId="0" borderId="18" xfId="60" applyNumberFormat="1" applyFont="1" applyBorder="1" applyAlignment="1">
      <alignment horizontal="center" vertical="center"/>
      <protection/>
    </xf>
    <xf numFmtId="56" fontId="13" fillId="0" borderId="19" xfId="60" applyNumberFormat="1" applyFont="1" applyBorder="1" applyAlignment="1">
      <alignment horizontal="center" vertical="center"/>
      <protection/>
    </xf>
    <xf numFmtId="56" fontId="13" fillId="0" borderId="20" xfId="60" applyNumberFormat="1" applyFont="1" applyBorder="1" applyAlignment="1">
      <alignment horizontal="center" vertical="center"/>
      <protection/>
    </xf>
    <xf numFmtId="56" fontId="13" fillId="0" borderId="21" xfId="60" applyNumberFormat="1" applyFont="1" applyBorder="1" applyAlignment="1">
      <alignment horizontal="center" vertical="center"/>
      <protection/>
    </xf>
    <xf numFmtId="56" fontId="13" fillId="4" borderId="21" xfId="60" applyNumberFormat="1" applyFont="1" applyFill="1" applyBorder="1" applyAlignment="1">
      <alignment horizontal="center" vertical="center"/>
      <protection/>
    </xf>
    <xf numFmtId="56" fontId="13" fillId="4" borderId="19" xfId="60" applyNumberFormat="1" applyFont="1" applyFill="1" applyBorder="1" applyAlignment="1">
      <alignment horizontal="center" vertical="center"/>
      <protection/>
    </xf>
    <xf numFmtId="56" fontId="13" fillId="4" borderId="20" xfId="60" applyNumberFormat="1" applyFont="1" applyFill="1" applyBorder="1" applyAlignment="1">
      <alignment horizontal="center" vertical="center"/>
      <protection/>
    </xf>
    <xf numFmtId="56" fontId="13" fillId="18" borderId="21" xfId="60" applyNumberFormat="1" applyFont="1" applyFill="1" applyBorder="1" applyAlignment="1">
      <alignment horizontal="center" vertical="center"/>
      <protection/>
    </xf>
    <xf numFmtId="56" fontId="13" fillId="18" borderId="19" xfId="60" applyNumberFormat="1" applyFont="1" applyFill="1" applyBorder="1" applyAlignment="1">
      <alignment horizontal="center" vertical="center"/>
      <protection/>
    </xf>
    <xf numFmtId="56" fontId="13" fillId="18" borderId="20" xfId="60" applyNumberFormat="1" applyFont="1" applyFill="1" applyBorder="1" applyAlignment="1">
      <alignment horizontal="center" vertical="center"/>
      <protection/>
    </xf>
    <xf numFmtId="56" fontId="13" fillId="4" borderId="17" xfId="60" applyNumberFormat="1" applyFont="1" applyFill="1" applyBorder="1" applyAlignment="1">
      <alignment horizontal="center" vertical="center"/>
      <protection/>
    </xf>
    <xf numFmtId="56" fontId="13" fillId="18" borderId="17" xfId="60" applyNumberFormat="1" applyFont="1" applyFill="1" applyBorder="1" applyAlignment="1">
      <alignment horizontal="center" vertical="center"/>
      <protection/>
    </xf>
    <xf numFmtId="0" fontId="2" fillId="18" borderId="22" xfId="0" applyFont="1" applyFill="1" applyBorder="1" applyAlignment="1">
      <alignment horizontal="center" vertical="center"/>
    </xf>
    <xf numFmtId="0" fontId="2" fillId="18" borderId="23" xfId="0" applyFont="1" applyFill="1" applyBorder="1" applyAlignment="1">
      <alignment horizontal="center" vertical="center"/>
    </xf>
    <xf numFmtId="0" fontId="2" fillId="18" borderId="24" xfId="0" applyFont="1" applyFill="1" applyBorder="1" applyAlignment="1">
      <alignment horizontal="center" vertical="center"/>
    </xf>
    <xf numFmtId="0" fontId="2" fillId="18" borderId="25" xfId="0" applyFont="1" applyFill="1" applyBorder="1" applyAlignment="1">
      <alignment horizontal="center" vertical="center"/>
    </xf>
    <xf numFmtId="20" fontId="2" fillId="18" borderId="25" xfId="0" applyNumberFormat="1" applyFont="1" applyFill="1" applyBorder="1" applyAlignment="1">
      <alignment horizontal="center" vertical="center"/>
    </xf>
    <xf numFmtId="20" fontId="2" fillId="18" borderId="23" xfId="0" applyNumberFormat="1" applyFont="1" applyFill="1" applyBorder="1" applyAlignment="1">
      <alignment horizontal="center" vertical="center"/>
    </xf>
    <xf numFmtId="20" fontId="2" fillId="18" borderId="24" xfId="0" applyNumberFormat="1" applyFont="1" applyFill="1" applyBorder="1" applyAlignment="1">
      <alignment horizontal="center" vertical="center"/>
    </xf>
    <xf numFmtId="0" fontId="2" fillId="18" borderId="17" xfId="0" applyFont="1" applyFill="1" applyBorder="1" applyAlignment="1">
      <alignment horizontal="center" vertical="center"/>
    </xf>
    <xf numFmtId="0" fontId="2" fillId="18" borderId="26" xfId="0" applyFont="1" applyFill="1" applyBorder="1" applyAlignment="1">
      <alignment horizontal="center" vertical="center"/>
    </xf>
    <xf numFmtId="0" fontId="2" fillId="18" borderId="27" xfId="0" applyFont="1" applyFill="1" applyBorder="1" applyAlignment="1">
      <alignment horizontal="center" vertical="center"/>
    </xf>
    <xf numFmtId="0" fontId="2" fillId="18" borderId="28" xfId="0" applyFont="1" applyFill="1" applyBorder="1" applyAlignment="1">
      <alignment horizontal="center" vertical="center"/>
    </xf>
    <xf numFmtId="0" fontId="2" fillId="18" borderId="29" xfId="0" applyFont="1" applyFill="1" applyBorder="1" applyAlignment="1">
      <alignment horizontal="center" vertical="center"/>
    </xf>
    <xf numFmtId="0" fontId="2" fillId="18" borderId="30" xfId="0" applyFont="1" applyFill="1" applyBorder="1" applyAlignment="1">
      <alignment horizontal="center" vertical="center"/>
    </xf>
    <xf numFmtId="0" fontId="2" fillId="18" borderId="31" xfId="0" applyFont="1" applyFill="1" applyBorder="1" applyAlignment="1">
      <alignment horizontal="center" vertical="center"/>
    </xf>
    <xf numFmtId="20" fontId="2" fillId="18" borderId="29" xfId="0" applyNumberFormat="1" applyFont="1" applyFill="1" applyBorder="1" applyAlignment="1">
      <alignment horizontal="center" vertical="center"/>
    </xf>
    <xf numFmtId="20" fontId="2" fillId="18" borderId="30" xfId="0" applyNumberFormat="1" applyFont="1" applyFill="1" applyBorder="1" applyAlignment="1">
      <alignment horizontal="center" vertical="center"/>
    </xf>
    <xf numFmtId="20" fontId="2" fillId="18" borderId="31" xfId="0" applyNumberFormat="1" applyFont="1" applyFill="1" applyBorder="1" applyAlignment="1">
      <alignment horizontal="center" vertical="center"/>
    </xf>
    <xf numFmtId="0" fontId="2" fillId="18" borderId="32" xfId="0" applyFont="1" applyFill="1" applyBorder="1" applyAlignment="1">
      <alignment horizontal="center" vertical="center"/>
    </xf>
    <xf numFmtId="0" fontId="2" fillId="18" borderId="33" xfId="0" applyFont="1" applyFill="1" applyBorder="1" applyAlignment="1">
      <alignment horizontal="center" vertical="center"/>
    </xf>
    <xf numFmtId="0" fontId="2" fillId="18" borderId="34" xfId="0" applyFont="1" applyFill="1" applyBorder="1" applyAlignment="1">
      <alignment horizontal="center" vertical="center"/>
    </xf>
    <xf numFmtId="0" fontId="2" fillId="18" borderId="35" xfId="0" applyFont="1" applyFill="1" applyBorder="1" applyAlignment="1">
      <alignment horizontal="center" vertical="center"/>
    </xf>
    <xf numFmtId="0" fontId="2" fillId="18" borderId="19" xfId="0" applyFont="1" applyFill="1" applyBorder="1" applyAlignment="1">
      <alignment horizontal="center" vertical="center"/>
    </xf>
    <xf numFmtId="0" fontId="2" fillId="18" borderId="36" xfId="0" applyFont="1" applyFill="1" applyBorder="1" applyAlignment="1">
      <alignment horizontal="center" vertical="center"/>
    </xf>
    <xf numFmtId="0" fontId="2" fillId="18" borderId="37" xfId="0" applyFont="1" applyFill="1" applyBorder="1" applyAlignment="1">
      <alignment horizontal="center" vertical="center"/>
    </xf>
    <xf numFmtId="20" fontId="2" fillId="18" borderId="38" xfId="0" applyNumberFormat="1" applyFont="1" applyFill="1" applyBorder="1" applyAlignment="1">
      <alignment horizontal="center" vertical="center"/>
    </xf>
    <xf numFmtId="20" fontId="2" fillId="18" borderId="16" xfId="0" applyNumberFormat="1" applyFont="1" applyFill="1" applyBorder="1" applyAlignment="1">
      <alignment horizontal="center" vertical="center"/>
    </xf>
    <xf numFmtId="20" fontId="2" fillId="18" borderId="39" xfId="0" applyNumberFormat="1" applyFont="1" applyFill="1" applyBorder="1" applyAlignment="1">
      <alignment horizontal="center" vertical="center"/>
    </xf>
    <xf numFmtId="0" fontId="2" fillId="18" borderId="15" xfId="0" applyFont="1" applyFill="1" applyBorder="1" applyAlignment="1">
      <alignment horizontal="center" vertical="center"/>
    </xf>
    <xf numFmtId="0" fontId="2" fillId="18" borderId="16" xfId="0" applyFont="1" applyFill="1" applyBorder="1" applyAlignment="1">
      <alignment horizontal="center" vertical="center"/>
    </xf>
    <xf numFmtId="0" fontId="2" fillId="18" borderId="39"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40" xfId="0" applyFont="1" applyFill="1" applyBorder="1" applyAlignment="1">
      <alignment horizontal="center" vertical="center"/>
    </xf>
    <xf numFmtId="0" fontId="2" fillId="18" borderId="41" xfId="0" applyFont="1" applyFill="1" applyBorder="1" applyAlignment="1">
      <alignment horizontal="center" vertical="center"/>
    </xf>
    <xf numFmtId="20" fontId="2" fillId="18" borderId="42" xfId="0" applyNumberFormat="1" applyFont="1" applyFill="1" applyBorder="1" applyAlignment="1">
      <alignment horizontal="center" vertical="center"/>
    </xf>
    <xf numFmtId="20" fontId="2" fillId="18" borderId="34" xfId="0" applyNumberFormat="1" applyFont="1" applyFill="1" applyBorder="1" applyAlignment="1">
      <alignment horizontal="center" vertical="center"/>
    </xf>
    <xf numFmtId="20" fontId="2" fillId="18" borderId="35" xfId="0" applyNumberFormat="1"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20" fontId="2" fillId="4" borderId="36" xfId="0" applyNumberFormat="1" applyFont="1" applyFill="1" applyBorder="1" applyAlignment="1">
      <alignment horizontal="center" vertical="center"/>
    </xf>
    <xf numFmtId="20" fontId="2" fillId="4" borderId="37" xfId="0" applyNumberFormat="1" applyFont="1" applyFill="1" applyBorder="1" applyAlignment="1">
      <alignment horizontal="center" vertical="center"/>
    </xf>
    <xf numFmtId="0" fontId="2" fillId="4" borderId="38"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15"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20" fontId="2" fillId="0" borderId="45" xfId="0" applyNumberFormat="1" applyFont="1" applyBorder="1" applyAlignment="1">
      <alignment horizontal="center" vertical="center"/>
    </xf>
    <xf numFmtId="20" fontId="2" fillId="0" borderId="44"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20" fontId="2" fillId="4" borderId="32" xfId="0" applyNumberFormat="1" applyFont="1" applyFill="1" applyBorder="1" applyAlignment="1">
      <alignment horizontal="center" vertical="center"/>
    </xf>
    <xf numFmtId="0" fontId="2" fillId="4" borderId="32" xfId="0" applyFont="1" applyFill="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20" fontId="2" fillId="0" borderId="15" xfId="0" applyNumberFormat="1" applyFont="1" applyBorder="1" applyAlignment="1">
      <alignment horizontal="center" vertical="center"/>
    </xf>
    <xf numFmtId="20" fontId="2" fillId="0" borderId="32" xfId="0" applyNumberFormat="1"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51" xfId="0" applyFont="1" applyBorder="1" applyAlignment="1">
      <alignment horizontal="center" vertical="center"/>
    </xf>
    <xf numFmtId="2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5" fillId="0" borderId="47"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9" xfId="0" applyFont="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177" fontId="8" fillId="0" borderId="62" xfId="0" applyNumberFormat="1" applyFont="1" applyFill="1" applyBorder="1" applyAlignment="1">
      <alignment horizontal="center" vertical="center" shrinkToFit="1"/>
    </xf>
    <xf numFmtId="177" fontId="8" fillId="0" borderId="63" xfId="0" applyNumberFormat="1" applyFont="1" applyFill="1" applyBorder="1" applyAlignment="1">
      <alignment horizontal="center" vertical="center" shrinkToFit="1"/>
    </xf>
    <xf numFmtId="177" fontId="8" fillId="0" borderId="64"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65" xfId="0" applyNumberFormat="1" applyFont="1" applyFill="1" applyBorder="1" applyAlignment="1">
      <alignment horizontal="center" vertical="center" shrinkToFit="1"/>
    </xf>
    <xf numFmtId="178" fontId="8" fillId="0" borderId="10" xfId="0" applyNumberFormat="1" applyFont="1" applyFill="1" applyBorder="1" applyAlignment="1">
      <alignment horizontal="center" vertical="center" shrinkToFit="1"/>
    </xf>
    <xf numFmtId="178" fontId="8" fillId="0" borderId="0" xfId="0" applyNumberFormat="1" applyFont="1" applyFill="1" applyBorder="1" applyAlignment="1">
      <alignment horizontal="center" vertical="center" shrinkToFit="1"/>
    </xf>
    <xf numFmtId="178" fontId="8" fillId="0" borderId="65" xfId="0" applyNumberFormat="1" applyFont="1" applyFill="1" applyBorder="1" applyAlignment="1">
      <alignment horizontal="center" vertical="center" shrinkToFit="1"/>
    </xf>
    <xf numFmtId="0" fontId="6" fillId="19" borderId="62" xfId="0" applyFont="1" applyFill="1" applyBorder="1" applyAlignment="1">
      <alignment horizontal="center" vertical="center"/>
    </xf>
    <xf numFmtId="0" fontId="6" fillId="19" borderId="10"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66" xfId="0" applyFont="1" applyFill="1" applyBorder="1" applyAlignment="1">
      <alignment horizontal="center" vertical="center" shrinkToFit="1"/>
    </xf>
    <xf numFmtId="0" fontId="6" fillId="19" borderId="67" xfId="0" applyFont="1" applyFill="1" applyBorder="1" applyAlignment="1">
      <alignment horizontal="center" vertical="center" shrinkToFit="1"/>
    </xf>
    <xf numFmtId="0" fontId="6" fillId="19" borderId="68" xfId="0" applyFont="1" applyFill="1" applyBorder="1" applyAlignment="1">
      <alignment horizontal="center" vertical="center" shrinkToFit="1"/>
    </xf>
    <xf numFmtId="0" fontId="10" fillId="0" borderId="47"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9" xfId="0" applyFont="1" applyBorder="1" applyAlignment="1">
      <alignment horizontal="center" vertical="center" shrinkToFit="1"/>
    </xf>
    <xf numFmtId="0" fontId="2" fillId="0" borderId="0" xfId="0" applyFont="1" applyAlignment="1">
      <alignment horizontal="center" vertical="center"/>
    </xf>
    <xf numFmtId="0" fontId="4" fillId="0" borderId="0" xfId="0" applyFont="1" applyFill="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176" fontId="6" fillId="0" borderId="0" xfId="0" applyNumberFormat="1" applyFont="1" applyAlignment="1">
      <alignment horizontal="right"/>
    </xf>
    <xf numFmtId="0" fontId="4" fillId="0" borderId="0" xfId="0" applyFont="1" applyAlignment="1">
      <alignment horizontal="center" vertical="center"/>
    </xf>
    <xf numFmtId="0" fontId="2" fillId="0" borderId="20" xfId="0" applyFont="1" applyBorder="1" applyAlignment="1">
      <alignment horizontal="center" vertical="center"/>
    </xf>
    <xf numFmtId="0" fontId="2" fillId="4" borderId="21"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20" fontId="2" fillId="4" borderId="40" xfId="0" applyNumberFormat="1" applyFont="1" applyFill="1" applyBorder="1" applyAlignment="1">
      <alignment horizontal="center" vertical="center"/>
    </xf>
    <xf numFmtId="20" fontId="2" fillId="4" borderId="41" xfId="0" applyNumberFormat="1" applyFont="1" applyFill="1" applyBorder="1" applyAlignment="1">
      <alignment horizontal="center" vertical="center"/>
    </xf>
    <xf numFmtId="0" fontId="2" fillId="4" borderId="51"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33" xfId="0" applyFont="1" applyFill="1" applyBorder="1" applyAlignment="1">
      <alignment horizontal="center" vertical="center"/>
    </xf>
    <xf numFmtId="0" fontId="2" fillId="0" borderId="42" xfId="0" applyFont="1" applyBorder="1" applyAlignment="1">
      <alignment horizontal="center" vertical="center"/>
    </xf>
    <xf numFmtId="20" fontId="2" fillId="0" borderId="33" xfId="0" applyNumberFormat="1" applyFont="1" applyBorder="1" applyAlignment="1">
      <alignment horizontal="center" vertical="center"/>
    </xf>
    <xf numFmtId="0" fontId="2" fillId="0" borderId="33" xfId="0" applyFont="1" applyBorder="1" applyAlignment="1">
      <alignment horizontal="center" vertical="center"/>
    </xf>
    <xf numFmtId="0" fontId="2" fillId="4" borderId="42" xfId="0" applyFont="1" applyFill="1" applyBorder="1" applyAlignment="1">
      <alignment horizontal="center" vertical="center"/>
    </xf>
    <xf numFmtId="20" fontId="2" fillId="4" borderId="33" xfId="0" applyNumberFormat="1" applyFont="1" applyFill="1" applyBorder="1" applyAlignment="1">
      <alignment horizontal="center" vertical="center"/>
    </xf>
    <xf numFmtId="20" fontId="2" fillId="4" borderId="34" xfId="0" applyNumberFormat="1" applyFont="1" applyFill="1" applyBorder="1" applyAlignment="1">
      <alignment horizontal="center" vertical="center"/>
    </xf>
    <xf numFmtId="20" fontId="2" fillId="4" borderId="35" xfId="0" applyNumberFormat="1" applyFont="1" applyFill="1" applyBorder="1" applyAlignment="1">
      <alignment horizontal="center" vertical="center"/>
    </xf>
    <xf numFmtId="20" fontId="2" fillId="4" borderId="15" xfId="0" applyNumberFormat="1" applyFont="1" applyFill="1" applyBorder="1" applyAlignment="1">
      <alignment horizontal="center" vertical="center"/>
    </xf>
    <xf numFmtId="20" fontId="2" fillId="4" borderId="16" xfId="0" applyNumberFormat="1" applyFont="1" applyFill="1" applyBorder="1" applyAlignment="1">
      <alignment horizontal="center" vertical="center"/>
    </xf>
    <xf numFmtId="20" fontId="2" fillId="4" borderId="39" xfId="0" applyNumberFormat="1" applyFont="1" applyFill="1" applyBorder="1" applyAlignment="1">
      <alignment horizontal="center" vertical="center"/>
    </xf>
    <xf numFmtId="20" fontId="2" fillId="4" borderId="64" xfId="0" applyNumberFormat="1" applyFont="1" applyFill="1" applyBorder="1" applyAlignment="1">
      <alignment horizontal="center" vertical="center"/>
    </xf>
    <xf numFmtId="20" fontId="2" fillId="4" borderId="47" xfId="0" applyNumberFormat="1" applyFont="1" applyFill="1" applyBorder="1" applyAlignment="1">
      <alignment horizontal="center" vertical="center"/>
    </xf>
    <xf numFmtId="20" fontId="2" fillId="4" borderId="62" xfId="0" applyNumberFormat="1" applyFont="1" applyFill="1" applyBorder="1" applyAlignment="1">
      <alignment horizontal="center" vertical="center"/>
    </xf>
    <xf numFmtId="20" fontId="2" fillId="4" borderId="69" xfId="0" applyNumberFormat="1" applyFont="1" applyFill="1" applyBorder="1" applyAlignment="1">
      <alignment horizontal="center" vertical="center"/>
    </xf>
    <xf numFmtId="0" fontId="2" fillId="4" borderId="17" xfId="0" applyFont="1" applyFill="1" applyBorder="1" applyAlignment="1">
      <alignment horizontal="center" vertical="center" shrinkToFit="1"/>
    </xf>
    <xf numFmtId="0" fontId="2" fillId="4" borderId="26" xfId="0" applyFont="1" applyFill="1" applyBorder="1" applyAlignment="1">
      <alignment horizontal="center" vertical="center" shrinkToFit="1"/>
    </xf>
    <xf numFmtId="0" fontId="2" fillId="4" borderId="28" xfId="0" applyFont="1" applyFill="1" applyBorder="1" applyAlignment="1">
      <alignment horizontal="center" vertical="center" shrinkToFit="1"/>
    </xf>
    <xf numFmtId="20" fontId="2" fillId="4" borderId="25" xfId="0" applyNumberFormat="1" applyFont="1" applyFill="1" applyBorder="1" applyAlignment="1">
      <alignment horizontal="center" vertical="center"/>
    </xf>
    <xf numFmtId="20" fontId="2" fillId="4" borderId="23" xfId="0" applyNumberFormat="1" applyFont="1" applyFill="1" applyBorder="1" applyAlignment="1">
      <alignment horizontal="center" vertical="center"/>
    </xf>
    <xf numFmtId="20" fontId="2" fillId="4" borderId="24" xfId="0" applyNumberFormat="1"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20" fontId="2" fillId="4" borderId="14" xfId="0" applyNumberFormat="1" applyFont="1" applyFill="1" applyBorder="1" applyAlignment="1">
      <alignment horizontal="center" vertical="center"/>
    </xf>
    <xf numFmtId="0" fontId="2" fillId="4" borderId="25"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Ｈ１８連盟総会" xfId="60"/>
    <cellStyle name="標準_役員会案内 改訂" xfId="61"/>
    <cellStyle name="良い" xfId="62"/>
  </cellStyles>
  <dxfs count="9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J52"/>
  <sheetViews>
    <sheetView tabSelected="1" zoomScale="75" zoomScaleNormal="75" zoomScaleSheetLayoutView="50" zoomScalePageLayoutView="0" workbookViewId="0" topLeftCell="A1">
      <selection activeCell="Y29" sqref="Y29"/>
    </sheetView>
  </sheetViews>
  <sheetFormatPr defaultColWidth="9.00390625" defaultRowHeight="13.5"/>
  <cols>
    <col min="1" max="1" width="3.50390625" style="2" customWidth="1"/>
    <col min="2" max="2" width="13.75390625" style="1" customWidth="1"/>
    <col min="3" max="20" width="4.00390625" style="1" customWidth="1"/>
    <col min="21" max="29" width="8.625" style="1" customWidth="1"/>
    <col min="30" max="31" width="5.625" style="1" customWidth="1"/>
    <col min="32" max="32" width="4.50390625" style="1" customWidth="1"/>
    <col min="33" max="35" width="9.00390625" style="1" customWidth="1"/>
    <col min="36" max="36" width="9.00390625" style="1" hidden="1" customWidth="1"/>
    <col min="37" max="16384" width="9.00390625" style="1" customWidth="1"/>
  </cols>
  <sheetData>
    <row r="1" spans="1:35" ht="30" customHeight="1">
      <c r="A1" s="4"/>
      <c r="B1" s="4"/>
      <c r="C1" s="153" t="s">
        <v>1</v>
      </c>
      <c r="D1" s="153"/>
      <c r="E1" s="153"/>
      <c r="F1" s="153"/>
      <c r="G1" s="153"/>
      <c r="H1" s="153"/>
      <c r="I1" s="153"/>
      <c r="J1" s="153"/>
      <c r="K1" s="153"/>
      <c r="L1" s="153"/>
      <c r="M1" s="153"/>
      <c r="N1" s="153"/>
      <c r="O1" s="153"/>
      <c r="P1" s="153"/>
      <c r="Q1" s="153"/>
      <c r="R1" s="153"/>
      <c r="S1" s="153"/>
      <c r="T1" s="153"/>
      <c r="U1" s="153"/>
      <c r="V1" s="158" t="s">
        <v>20</v>
      </c>
      <c r="W1" s="158"/>
      <c r="X1" s="158"/>
      <c r="Y1" s="157"/>
      <c r="Z1" s="157"/>
      <c r="AA1" s="157"/>
      <c r="AB1" s="3"/>
      <c r="AC1" s="4"/>
      <c r="AD1" s="5"/>
      <c r="AE1" s="5"/>
      <c r="AG1" s="6"/>
      <c r="AH1" s="6"/>
      <c r="AI1" s="6"/>
    </row>
    <row r="2" spans="1:35" ht="24" customHeight="1">
      <c r="A2" s="7"/>
      <c r="B2" s="16" t="s">
        <v>21</v>
      </c>
      <c r="C2" s="8"/>
      <c r="D2" s="8"/>
      <c r="E2" s="8"/>
      <c r="F2" s="8"/>
      <c r="G2" s="8"/>
      <c r="H2" s="8"/>
      <c r="I2" s="8"/>
      <c r="J2" s="8"/>
      <c r="K2" s="8"/>
      <c r="L2" s="8"/>
      <c r="M2" s="8"/>
      <c r="N2" s="8"/>
      <c r="O2" s="8"/>
      <c r="P2" s="8"/>
      <c r="Q2" s="8"/>
      <c r="R2" s="8"/>
      <c r="S2" s="8"/>
      <c r="T2" s="8"/>
      <c r="AG2" s="6"/>
      <c r="AH2" s="6"/>
      <c r="AI2" s="6"/>
    </row>
    <row r="3" spans="1:35" ht="30" customHeight="1">
      <c r="A3" s="17" t="s">
        <v>4</v>
      </c>
      <c r="B3" s="18" t="s">
        <v>5</v>
      </c>
      <c r="C3" s="154" t="s">
        <v>22</v>
      </c>
      <c r="D3" s="155"/>
      <c r="E3" s="156"/>
      <c r="F3" s="154" t="s">
        <v>23</v>
      </c>
      <c r="G3" s="155"/>
      <c r="H3" s="156"/>
      <c r="I3" s="154" t="s">
        <v>27</v>
      </c>
      <c r="J3" s="155"/>
      <c r="K3" s="156"/>
      <c r="L3" s="154" t="s">
        <v>29</v>
      </c>
      <c r="M3" s="155"/>
      <c r="N3" s="156"/>
      <c r="O3" s="154" t="s">
        <v>25</v>
      </c>
      <c r="P3" s="155"/>
      <c r="Q3" s="156"/>
      <c r="R3" s="154" t="s">
        <v>30</v>
      </c>
      <c r="S3" s="155"/>
      <c r="T3" s="156"/>
      <c r="U3" s="19" t="s">
        <v>6</v>
      </c>
      <c r="V3" s="19" t="s">
        <v>7</v>
      </c>
      <c r="W3" s="19" t="s">
        <v>8</v>
      </c>
      <c r="X3" s="19" t="s">
        <v>9</v>
      </c>
      <c r="Y3" s="19" t="s">
        <v>10</v>
      </c>
      <c r="Z3" s="19" t="s">
        <v>11</v>
      </c>
      <c r="AA3" s="19" t="s">
        <v>12</v>
      </c>
      <c r="AB3" s="19" t="s">
        <v>13</v>
      </c>
      <c r="AC3" s="19" t="s">
        <v>0</v>
      </c>
      <c r="AD3" s="9"/>
      <c r="AE3" s="10"/>
      <c r="AG3" s="6"/>
      <c r="AH3" s="6"/>
      <c r="AI3" s="6"/>
    </row>
    <row r="4" spans="1:36" ht="19.5" customHeight="1">
      <c r="A4" s="143">
        <v>1</v>
      </c>
      <c r="B4" s="146" t="s">
        <v>22</v>
      </c>
      <c r="C4" s="125"/>
      <c r="D4" s="126"/>
      <c r="E4" s="127"/>
      <c r="F4" s="134" t="s">
        <v>70</v>
      </c>
      <c r="G4" s="135"/>
      <c r="H4" s="136"/>
      <c r="I4" s="134" t="s">
        <v>114</v>
      </c>
      <c r="J4" s="135"/>
      <c r="K4" s="136"/>
      <c r="L4" s="134" t="s">
        <v>89</v>
      </c>
      <c r="M4" s="135"/>
      <c r="N4" s="136"/>
      <c r="O4" s="134" t="s">
        <v>67</v>
      </c>
      <c r="P4" s="135"/>
      <c r="Q4" s="136"/>
      <c r="R4" s="134" t="s">
        <v>90</v>
      </c>
      <c r="S4" s="135"/>
      <c r="T4" s="136"/>
      <c r="U4" s="122">
        <v>5</v>
      </c>
      <c r="V4" s="122">
        <v>1</v>
      </c>
      <c r="W4" s="122">
        <v>0</v>
      </c>
      <c r="X4" s="122">
        <v>4</v>
      </c>
      <c r="Y4" s="122">
        <v>1</v>
      </c>
      <c r="Z4" s="122">
        <v>1</v>
      </c>
      <c r="AA4" s="122">
        <v>39</v>
      </c>
      <c r="AB4" s="122">
        <f>IF(AND($Z4="",$AA4=""),"",($Z4-$AA4))</f>
        <v>-38</v>
      </c>
      <c r="AC4" s="149">
        <f>IF(AND($U4=""),"",RANK(AJ4,AJ$4:AJ$27))</f>
        <v>6</v>
      </c>
      <c r="AD4" s="10"/>
      <c r="AE4" s="10"/>
      <c r="AG4" s="6"/>
      <c r="AH4" s="6"/>
      <c r="AI4" s="6"/>
      <c r="AJ4" s="152">
        <f>_xlfn.IFERROR(V4+AB4*0.01,"")</f>
        <v>0.62</v>
      </c>
    </row>
    <row r="5" spans="1:36" ht="19.5" customHeight="1">
      <c r="A5" s="144"/>
      <c r="B5" s="147"/>
      <c r="C5" s="128"/>
      <c r="D5" s="129"/>
      <c r="E5" s="130"/>
      <c r="F5" s="140" t="s">
        <v>71</v>
      </c>
      <c r="G5" s="141"/>
      <c r="H5" s="142"/>
      <c r="I5" s="137" t="s">
        <v>115</v>
      </c>
      <c r="J5" s="138"/>
      <c r="K5" s="139"/>
      <c r="L5" s="140" t="s">
        <v>88</v>
      </c>
      <c r="M5" s="141"/>
      <c r="N5" s="142"/>
      <c r="O5" s="140" t="s">
        <v>68</v>
      </c>
      <c r="P5" s="141"/>
      <c r="Q5" s="142"/>
      <c r="R5" s="140" t="s">
        <v>91</v>
      </c>
      <c r="S5" s="141"/>
      <c r="T5" s="142"/>
      <c r="U5" s="123"/>
      <c r="V5" s="123"/>
      <c r="W5" s="123"/>
      <c r="X5" s="123"/>
      <c r="Y5" s="123"/>
      <c r="Z5" s="123"/>
      <c r="AA5" s="123"/>
      <c r="AB5" s="123"/>
      <c r="AC5" s="150"/>
      <c r="AD5" s="10"/>
      <c r="AE5" s="10"/>
      <c r="AG5" s="6"/>
      <c r="AH5" s="6"/>
      <c r="AI5" s="6"/>
      <c r="AJ5" s="152"/>
    </row>
    <row r="6" spans="1:36" ht="19.5" customHeight="1">
      <c r="A6" s="144"/>
      <c r="B6" s="147"/>
      <c r="C6" s="128"/>
      <c r="D6" s="129"/>
      <c r="E6" s="130"/>
      <c r="F6" s="137" t="s">
        <v>72</v>
      </c>
      <c r="G6" s="138"/>
      <c r="H6" s="139"/>
      <c r="I6" s="137" t="s">
        <v>95</v>
      </c>
      <c r="J6" s="138"/>
      <c r="K6" s="139"/>
      <c r="L6" s="140" t="s">
        <v>80</v>
      </c>
      <c r="M6" s="141"/>
      <c r="N6" s="142"/>
      <c r="O6" s="137" t="s">
        <v>69</v>
      </c>
      <c r="P6" s="138"/>
      <c r="Q6" s="139"/>
      <c r="R6" s="140" t="s">
        <v>80</v>
      </c>
      <c r="S6" s="141"/>
      <c r="T6" s="142"/>
      <c r="U6" s="123"/>
      <c r="V6" s="123"/>
      <c r="W6" s="123"/>
      <c r="X6" s="123"/>
      <c r="Y6" s="123"/>
      <c r="Z6" s="123"/>
      <c r="AA6" s="123"/>
      <c r="AB6" s="123"/>
      <c r="AC6" s="150"/>
      <c r="AD6" s="10"/>
      <c r="AE6" s="10"/>
      <c r="AG6" s="6"/>
      <c r="AH6" s="6"/>
      <c r="AI6" s="6"/>
      <c r="AJ6" s="152"/>
    </row>
    <row r="7" spans="1:36" ht="24" customHeight="1">
      <c r="A7" s="145"/>
      <c r="B7" s="148"/>
      <c r="C7" s="131"/>
      <c r="D7" s="132"/>
      <c r="E7" s="133"/>
      <c r="F7" s="11"/>
      <c r="G7" s="14"/>
      <c r="H7" s="15"/>
      <c r="I7" s="11"/>
      <c r="J7" s="14"/>
      <c r="K7" s="15"/>
      <c r="L7" s="11"/>
      <c r="M7" s="14"/>
      <c r="N7" s="15"/>
      <c r="O7" s="11"/>
      <c r="P7" s="14"/>
      <c r="Q7" s="15"/>
      <c r="R7" s="11"/>
      <c r="S7" s="14"/>
      <c r="T7" s="15"/>
      <c r="U7" s="124"/>
      <c r="V7" s="124"/>
      <c r="W7" s="124"/>
      <c r="X7" s="124"/>
      <c r="Y7" s="124"/>
      <c r="Z7" s="124"/>
      <c r="AA7" s="124"/>
      <c r="AB7" s="124"/>
      <c r="AC7" s="151"/>
      <c r="AD7" s="20">
        <f>COUNTIF(C7:T7,"○")*3</f>
        <v>0</v>
      </c>
      <c r="AE7" s="20">
        <f>COUNTIF(C7:T7,"△")*1</f>
        <v>0</v>
      </c>
      <c r="AF7" s="20">
        <f>COUNTIF(C7:T7,"●")*0</f>
        <v>0</v>
      </c>
      <c r="AG7" s="12" t="str">
        <f>B4</f>
        <v>豊南</v>
      </c>
      <c r="AH7" s="12">
        <f>IF(AND(AC4:AC27=""),"",VLOOKUP(1,AC4:AG27,5,0))</f>
      </c>
      <c r="AI7" s="6"/>
      <c r="AJ7" s="152"/>
    </row>
    <row r="8" spans="1:36" ht="19.5" customHeight="1">
      <c r="A8" s="143">
        <v>2</v>
      </c>
      <c r="B8" s="146" t="s">
        <v>23</v>
      </c>
      <c r="C8" s="134" t="s">
        <v>73</v>
      </c>
      <c r="D8" s="135"/>
      <c r="E8" s="136"/>
      <c r="F8" s="125"/>
      <c r="G8" s="126"/>
      <c r="H8" s="127"/>
      <c r="I8" s="134" t="s">
        <v>62</v>
      </c>
      <c r="J8" s="135"/>
      <c r="K8" s="136"/>
      <c r="L8" s="134" t="s">
        <v>82</v>
      </c>
      <c r="M8" s="135"/>
      <c r="N8" s="136"/>
      <c r="O8" s="134" t="s">
        <v>120</v>
      </c>
      <c r="P8" s="135"/>
      <c r="Q8" s="136"/>
      <c r="R8" s="134" t="s">
        <v>106</v>
      </c>
      <c r="S8" s="135"/>
      <c r="T8" s="136"/>
      <c r="U8" s="122">
        <v>5</v>
      </c>
      <c r="V8" s="122">
        <v>10</v>
      </c>
      <c r="W8" s="122">
        <v>3</v>
      </c>
      <c r="X8" s="122">
        <v>1</v>
      </c>
      <c r="Y8" s="122">
        <v>1</v>
      </c>
      <c r="Z8" s="122">
        <v>17</v>
      </c>
      <c r="AA8" s="122">
        <v>4</v>
      </c>
      <c r="AB8" s="122">
        <f>IF(AND($Z8="",$AA8=""),"",($Z8-$AA8))</f>
        <v>13</v>
      </c>
      <c r="AC8" s="149">
        <f>IF(AND($U8=""),"",RANK(AJ8,AJ$4:AJ$27))</f>
        <v>3</v>
      </c>
      <c r="AD8" s="10"/>
      <c r="AE8" s="10"/>
      <c r="AG8" s="6"/>
      <c r="AH8" s="6"/>
      <c r="AI8" s="6"/>
      <c r="AJ8" s="152">
        <f>_xlfn.IFERROR(V8+AB8*0.01,"")</f>
        <v>10.13</v>
      </c>
    </row>
    <row r="9" spans="1:36" ht="19.5" customHeight="1">
      <c r="A9" s="144"/>
      <c r="B9" s="147"/>
      <c r="C9" s="140" t="s">
        <v>74</v>
      </c>
      <c r="D9" s="141"/>
      <c r="E9" s="142"/>
      <c r="F9" s="128"/>
      <c r="G9" s="129"/>
      <c r="H9" s="130"/>
      <c r="I9" s="140" t="s">
        <v>63</v>
      </c>
      <c r="J9" s="141"/>
      <c r="K9" s="142"/>
      <c r="L9" s="140" t="s">
        <v>83</v>
      </c>
      <c r="M9" s="141"/>
      <c r="N9" s="142"/>
      <c r="O9" s="140" t="s">
        <v>88</v>
      </c>
      <c r="P9" s="141"/>
      <c r="Q9" s="142"/>
      <c r="R9" s="140" t="s">
        <v>107</v>
      </c>
      <c r="S9" s="141"/>
      <c r="T9" s="142"/>
      <c r="U9" s="123"/>
      <c r="V9" s="123"/>
      <c r="W9" s="123"/>
      <c r="X9" s="123"/>
      <c r="Y9" s="123"/>
      <c r="Z9" s="123"/>
      <c r="AA9" s="123"/>
      <c r="AB9" s="123"/>
      <c r="AC9" s="150"/>
      <c r="AD9" s="10"/>
      <c r="AE9" s="10"/>
      <c r="AG9" s="6"/>
      <c r="AH9" s="6"/>
      <c r="AI9" s="6"/>
      <c r="AJ9" s="152"/>
    </row>
    <row r="10" spans="1:36" ht="19.5" customHeight="1">
      <c r="A10" s="144"/>
      <c r="B10" s="147"/>
      <c r="C10" s="137" t="str">
        <f>IF(AND(F$6=""),"",F$6)</f>
        <v>豊玉南小</v>
      </c>
      <c r="D10" s="138"/>
      <c r="E10" s="139"/>
      <c r="F10" s="128"/>
      <c r="G10" s="129"/>
      <c r="H10" s="130"/>
      <c r="I10" s="137" t="s">
        <v>64</v>
      </c>
      <c r="J10" s="138"/>
      <c r="K10" s="139"/>
      <c r="L10" s="137" t="s">
        <v>79</v>
      </c>
      <c r="M10" s="138"/>
      <c r="N10" s="139"/>
      <c r="O10" s="137" t="s">
        <v>69</v>
      </c>
      <c r="P10" s="138"/>
      <c r="Q10" s="139"/>
      <c r="R10" s="140" t="s">
        <v>39</v>
      </c>
      <c r="S10" s="141"/>
      <c r="T10" s="142"/>
      <c r="U10" s="123"/>
      <c r="V10" s="123"/>
      <c r="W10" s="123"/>
      <c r="X10" s="123"/>
      <c r="Y10" s="123"/>
      <c r="Z10" s="123"/>
      <c r="AA10" s="123"/>
      <c r="AB10" s="123"/>
      <c r="AC10" s="150"/>
      <c r="AD10" s="10"/>
      <c r="AE10" s="10"/>
      <c r="AG10" s="6"/>
      <c r="AH10" s="6"/>
      <c r="AI10" s="6"/>
      <c r="AJ10" s="152"/>
    </row>
    <row r="11" spans="1:36" ht="24" customHeight="1">
      <c r="A11" s="145"/>
      <c r="B11" s="148"/>
      <c r="C11" s="11">
        <f>IF(AND(H$7=""),"",H$7)</f>
      </c>
      <c r="D11" s="14">
        <f>IF(AND($C11="",$E11=""),"",IF($C11&gt;$E11,"○",IF($C11=$E11,"△",IF($C11&lt;$E11,"●"))))</f>
      </c>
      <c r="E11" s="15">
        <f>IF(AND(F$7=""),"",F$7)</f>
      </c>
      <c r="F11" s="131"/>
      <c r="G11" s="132"/>
      <c r="H11" s="133"/>
      <c r="I11" s="11"/>
      <c r="J11" s="14"/>
      <c r="K11" s="15"/>
      <c r="L11" s="11"/>
      <c r="M11" s="14"/>
      <c r="N11" s="15"/>
      <c r="O11" s="11"/>
      <c r="P11" s="14"/>
      <c r="Q11" s="15"/>
      <c r="R11" s="11"/>
      <c r="S11" s="14"/>
      <c r="T11" s="15"/>
      <c r="U11" s="124"/>
      <c r="V11" s="124"/>
      <c r="W11" s="124"/>
      <c r="X11" s="124"/>
      <c r="Y11" s="124"/>
      <c r="Z11" s="124"/>
      <c r="AA11" s="124"/>
      <c r="AB11" s="124"/>
      <c r="AC11" s="151"/>
      <c r="AD11" s="20">
        <f>COUNTIF(C11:T11,"○")*3</f>
        <v>0</v>
      </c>
      <c r="AE11" s="20">
        <f>COUNTIF(C11:T11,"△")*1</f>
        <v>0</v>
      </c>
      <c r="AF11" s="20">
        <f>COUNTIF(C11:T11,"●")*0</f>
        <v>0</v>
      </c>
      <c r="AG11" s="12" t="str">
        <f>B8</f>
        <v>南光</v>
      </c>
      <c r="AH11" s="12"/>
      <c r="AI11" s="6"/>
      <c r="AJ11" s="152"/>
    </row>
    <row r="12" spans="1:36" ht="19.5" customHeight="1">
      <c r="A12" s="143">
        <v>3</v>
      </c>
      <c r="B12" s="146" t="s">
        <v>24</v>
      </c>
      <c r="C12" s="134" t="s">
        <v>116</v>
      </c>
      <c r="D12" s="135"/>
      <c r="E12" s="136"/>
      <c r="F12" s="134" t="s">
        <v>65</v>
      </c>
      <c r="G12" s="135"/>
      <c r="H12" s="136"/>
      <c r="I12" s="125"/>
      <c r="J12" s="126"/>
      <c r="K12" s="127"/>
      <c r="L12" s="134" t="s">
        <v>84</v>
      </c>
      <c r="M12" s="135"/>
      <c r="N12" s="136"/>
      <c r="O12" s="134" t="s">
        <v>118</v>
      </c>
      <c r="P12" s="135"/>
      <c r="Q12" s="136"/>
      <c r="R12" s="134" t="s">
        <v>124</v>
      </c>
      <c r="S12" s="135"/>
      <c r="T12" s="136"/>
      <c r="U12" s="122">
        <v>5</v>
      </c>
      <c r="V12" s="122">
        <v>6</v>
      </c>
      <c r="W12" s="122">
        <v>2</v>
      </c>
      <c r="X12" s="122">
        <v>3</v>
      </c>
      <c r="Y12" s="122">
        <v>0</v>
      </c>
      <c r="Z12" s="122">
        <v>5</v>
      </c>
      <c r="AA12" s="122">
        <v>8</v>
      </c>
      <c r="AB12" s="122">
        <f>IF(AND($Z12="",$AA12=""),"",($Z12-$AA12))</f>
        <v>-3</v>
      </c>
      <c r="AC12" s="149">
        <f>IF(AND($U12=""),"",RANK(AJ12,AJ$4:AJ$27))</f>
        <v>4</v>
      </c>
      <c r="AD12" s="10"/>
      <c r="AE12" s="10"/>
      <c r="AG12" s="6"/>
      <c r="AH12" s="6"/>
      <c r="AI12" s="6"/>
      <c r="AJ12" s="152">
        <f>_xlfn.IFERROR(V12+AB12*0.01,"")</f>
        <v>5.97</v>
      </c>
    </row>
    <row r="13" spans="1:36" ht="19.5" customHeight="1">
      <c r="A13" s="144"/>
      <c r="B13" s="147"/>
      <c r="C13" s="140" t="s">
        <v>117</v>
      </c>
      <c r="D13" s="141"/>
      <c r="E13" s="142"/>
      <c r="F13" s="140" t="s">
        <v>66</v>
      </c>
      <c r="G13" s="141"/>
      <c r="H13" s="142"/>
      <c r="I13" s="128"/>
      <c r="J13" s="129"/>
      <c r="K13" s="130"/>
      <c r="L13" s="140" t="s">
        <v>83</v>
      </c>
      <c r="M13" s="141"/>
      <c r="N13" s="142"/>
      <c r="O13" s="140" t="s">
        <v>115</v>
      </c>
      <c r="P13" s="141"/>
      <c r="Q13" s="142"/>
      <c r="R13" s="140" t="s">
        <v>66</v>
      </c>
      <c r="S13" s="141"/>
      <c r="T13" s="142"/>
      <c r="U13" s="123"/>
      <c r="V13" s="123"/>
      <c r="W13" s="123"/>
      <c r="X13" s="123"/>
      <c r="Y13" s="123"/>
      <c r="Z13" s="123"/>
      <c r="AA13" s="123"/>
      <c r="AB13" s="123"/>
      <c r="AC13" s="150"/>
      <c r="AD13" s="10"/>
      <c r="AE13" s="10"/>
      <c r="AG13" s="6"/>
      <c r="AH13" s="6"/>
      <c r="AI13" s="6"/>
      <c r="AJ13" s="152"/>
    </row>
    <row r="14" spans="1:36" ht="19.5" customHeight="1">
      <c r="A14" s="144"/>
      <c r="B14" s="147"/>
      <c r="C14" s="137" t="str">
        <f>IF(AND($I$6=""),"",$I$6)</f>
        <v>夏雲小学校</v>
      </c>
      <c r="D14" s="138"/>
      <c r="E14" s="139"/>
      <c r="F14" s="137" t="str">
        <f>IF(AND($I$10=""),"",$I$10)</f>
        <v>豊玉南小</v>
      </c>
      <c r="G14" s="138"/>
      <c r="H14" s="139"/>
      <c r="I14" s="128"/>
      <c r="J14" s="129"/>
      <c r="K14" s="130"/>
      <c r="L14" s="137" t="s">
        <v>79</v>
      </c>
      <c r="M14" s="138"/>
      <c r="N14" s="139"/>
      <c r="O14" s="137" t="s">
        <v>95</v>
      </c>
      <c r="P14" s="138"/>
      <c r="Q14" s="139"/>
      <c r="R14" s="137" t="s">
        <v>122</v>
      </c>
      <c r="S14" s="138"/>
      <c r="T14" s="139"/>
      <c r="U14" s="123"/>
      <c r="V14" s="123"/>
      <c r="W14" s="123"/>
      <c r="X14" s="123"/>
      <c r="Y14" s="123"/>
      <c r="Z14" s="123"/>
      <c r="AA14" s="123"/>
      <c r="AB14" s="123"/>
      <c r="AC14" s="150"/>
      <c r="AD14" s="10"/>
      <c r="AE14" s="10"/>
      <c r="AG14" s="6"/>
      <c r="AH14" s="6"/>
      <c r="AI14" s="6"/>
      <c r="AJ14" s="152"/>
    </row>
    <row r="15" spans="1:36" ht="24" customHeight="1">
      <c r="A15" s="145"/>
      <c r="B15" s="148"/>
      <c r="C15" s="11">
        <f>IF(AND(K$7=""),"",K$7)</f>
      </c>
      <c r="D15" s="14">
        <f>IF(AND($C15="",$E15=""),"",IF($C15&gt;$E15,"○",IF($C15=$E15,"△",IF($C15&lt;$E15,"●"))))</f>
      </c>
      <c r="E15" s="15">
        <f>IF(AND(I$7=""),"",I$7)</f>
      </c>
      <c r="F15" s="11">
        <f>IF(AND(K$11=""),"",K$11)</f>
      </c>
      <c r="G15" s="14">
        <f>IF(AND($F15="",$H15=""),"",IF($F15&gt;$H15,"○",IF($F15=$H15,"△",IF($F15&lt;$H15,"●"))))</f>
      </c>
      <c r="H15" s="15">
        <f>IF(AND(I$11=""),"",I$11)</f>
      </c>
      <c r="I15" s="131"/>
      <c r="J15" s="132"/>
      <c r="K15" s="133"/>
      <c r="L15" s="11"/>
      <c r="M15" s="14"/>
      <c r="N15" s="15"/>
      <c r="O15" s="11"/>
      <c r="P15" s="14"/>
      <c r="Q15" s="15"/>
      <c r="R15" s="11"/>
      <c r="S15" s="14"/>
      <c r="T15" s="15"/>
      <c r="U15" s="124"/>
      <c r="V15" s="124"/>
      <c r="W15" s="124"/>
      <c r="X15" s="124"/>
      <c r="Y15" s="124"/>
      <c r="Z15" s="124"/>
      <c r="AA15" s="124"/>
      <c r="AB15" s="124"/>
      <c r="AC15" s="151"/>
      <c r="AD15" s="20">
        <f>COUNTIF(C15:T15,"○")*3</f>
        <v>0</v>
      </c>
      <c r="AE15" s="20">
        <f>COUNTIF(C15:T15,"△")*1</f>
        <v>0</v>
      </c>
      <c r="AF15" s="20">
        <f>COUNTIF(C15:T15,"●")*0</f>
        <v>0</v>
      </c>
      <c r="AG15" s="12" t="str">
        <f>B12</f>
        <v>キッド</v>
      </c>
      <c r="AH15" s="12"/>
      <c r="AI15" s="6"/>
      <c r="AJ15" s="152"/>
    </row>
    <row r="16" spans="1:36" ht="19.5" customHeight="1">
      <c r="A16" s="143">
        <v>4</v>
      </c>
      <c r="B16" s="146" t="s">
        <v>28</v>
      </c>
      <c r="C16" s="134" t="str">
        <f>IF(AND($L$4=""),"",$L$4)</f>
        <v>　1-1</v>
      </c>
      <c r="D16" s="135"/>
      <c r="E16" s="136"/>
      <c r="F16" s="134" t="s">
        <v>103</v>
      </c>
      <c r="G16" s="135"/>
      <c r="H16" s="136"/>
      <c r="I16" s="134" t="s">
        <v>104</v>
      </c>
      <c r="J16" s="135"/>
      <c r="K16" s="136"/>
      <c r="L16" s="125"/>
      <c r="M16" s="126"/>
      <c r="N16" s="127"/>
      <c r="O16" s="134" t="s">
        <v>109</v>
      </c>
      <c r="P16" s="135"/>
      <c r="Q16" s="136"/>
      <c r="R16" s="134" t="s">
        <v>92</v>
      </c>
      <c r="S16" s="135"/>
      <c r="T16" s="136"/>
      <c r="U16" s="122">
        <v>5</v>
      </c>
      <c r="V16" s="122">
        <v>1</v>
      </c>
      <c r="W16" s="122">
        <v>0</v>
      </c>
      <c r="X16" s="122">
        <v>4</v>
      </c>
      <c r="Y16" s="122">
        <v>1</v>
      </c>
      <c r="Z16" s="122">
        <v>1</v>
      </c>
      <c r="AA16" s="122">
        <v>37</v>
      </c>
      <c r="AB16" s="122">
        <f>IF(AND($Z16="",$AA16=""),"",($Z16-$AA16))</f>
        <v>-36</v>
      </c>
      <c r="AC16" s="149">
        <f>IF(AND($U16=""),"",RANK(AJ16,AJ$4:AJ$27))</f>
        <v>5</v>
      </c>
      <c r="AD16" s="10"/>
      <c r="AE16" s="10"/>
      <c r="AG16" s="6"/>
      <c r="AH16" s="6"/>
      <c r="AI16" s="6"/>
      <c r="AJ16" s="152">
        <f>_xlfn.IFERROR(V16+AB16*0.01,"")</f>
        <v>0.64</v>
      </c>
    </row>
    <row r="17" spans="1:36" ht="19.5" customHeight="1">
      <c r="A17" s="144"/>
      <c r="B17" s="147"/>
      <c r="C17" s="140" t="str">
        <f>IF(AND($L$5=""),"",$L$5)</f>
        <v>△</v>
      </c>
      <c r="D17" s="141"/>
      <c r="E17" s="142"/>
      <c r="F17" s="140" t="s">
        <v>66</v>
      </c>
      <c r="G17" s="141"/>
      <c r="H17" s="142"/>
      <c r="I17" s="140" t="s">
        <v>105</v>
      </c>
      <c r="J17" s="141"/>
      <c r="K17" s="142"/>
      <c r="L17" s="128"/>
      <c r="M17" s="129"/>
      <c r="N17" s="130"/>
      <c r="O17" s="140" t="s">
        <v>107</v>
      </c>
      <c r="P17" s="141"/>
      <c r="Q17" s="142"/>
      <c r="R17" s="140" t="s">
        <v>91</v>
      </c>
      <c r="S17" s="141"/>
      <c r="T17" s="142"/>
      <c r="U17" s="123"/>
      <c r="V17" s="123"/>
      <c r="W17" s="123"/>
      <c r="X17" s="123"/>
      <c r="Y17" s="123"/>
      <c r="Z17" s="123"/>
      <c r="AA17" s="123"/>
      <c r="AB17" s="123"/>
      <c r="AC17" s="150"/>
      <c r="AD17" s="10"/>
      <c r="AE17" s="10"/>
      <c r="AG17" s="6"/>
      <c r="AH17" s="6"/>
      <c r="AI17" s="6"/>
      <c r="AJ17" s="152"/>
    </row>
    <row r="18" spans="1:36" ht="19.5" customHeight="1">
      <c r="A18" s="144"/>
      <c r="B18" s="147"/>
      <c r="C18" s="137" t="str">
        <f>IF(AND($L$6=""),"",$L$6)</f>
        <v>秋の陽小</v>
      </c>
      <c r="D18" s="138"/>
      <c r="E18" s="139"/>
      <c r="F18" s="137" t="str">
        <f>IF(AND($L$10=""),"",$L$10)</f>
        <v>北原小</v>
      </c>
      <c r="G18" s="138"/>
      <c r="H18" s="139"/>
      <c r="I18" s="137" t="str">
        <f>IF(AND($L$14=""),"",$L$14)</f>
        <v>北原小</v>
      </c>
      <c r="J18" s="138"/>
      <c r="K18" s="139"/>
      <c r="L18" s="128"/>
      <c r="M18" s="129"/>
      <c r="N18" s="130"/>
      <c r="O18" s="137" t="s">
        <v>79</v>
      </c>
      <c r="P18" s="138"/>
      <c r="Q18" s="139"/>
      <c r="R18" s="140" t="s">
        <v>80</v>
      </c>
      <c r="S18" s="141"/>
      <c r="T18" s="142"/>
      <c r="U18" s="123"/>
      <c r="V18" s="123"/>
      <c r="W18" s="123"/>
      <c r="X18" s="123"/>
      <c r="Y18" s="123"/>
      <c r="Z18" s="123"/>
      <c r="AA18" s="123"/>
      <c r="AB18" s="123"/>
      <c r="AC18" s="150"/>
      <c r="AD18" s="10"/>
      <c r="AE18" s="10"/>
      <c r="AG18" s="6"/>
      <c r="AH18" s="6"/>
      <c r="AI18" s="6"/>
      <c r="AJ18" s="152"/>
    </row>
    <row r="19" spans="1:36" ht="24" customHeight="1">
      <c r="A19" s="145"/>
      <c r="B19" s="148"/>
      <c r="C19" s="11">
        <f>IF(AND(N$7=""),"",N$7)</f>
      </c>
      <c r="D19" s="14">
        <f>IF(AND($C19="",$E19=""),"",IF($C19&gt;$E19,"○",IF($C19=$E19,"△",IF($C19&lt;$E19,"●"))))</f>
      </c>
      <c r="E19" s="15">
        <f>IF(AND(L$7=""),"",L$7)</f>
      </c>
      <c r="F19" s="11">
        <f>IF(AND(N$11=""),"",N$11)</f>
      </c>
      <c r="G19" s="14">
        <f>IF(AND($F19="",$H19=""),"",IF($F19&gt;$H19,"○",IF($F19=$H19,"△",IF($F19&lt;$H19,"●"))))</f>
      </c>
      <c r="H19" s="15">
        <f>IF(AND(L$11=""),"",L$11)</f>
      </c>
      <c r="I19" s="11">
        <f>IF(AND(N$15=""),"",N$15)</f>
      </c>
      <c r="J19" s="14">
        <f>IF(AND($I19="",$K19=""),"",IF($I19&gt;$K19,"○",IF($I19=$K19,"△",IF($I19&lt;$K19,"●"))))</f>
      </c>
      <c r="K19" s="15">
        <f>IF(AND(L$15=""),"",L$15)</f>
      </c>
      <c r="L19" s="131"/>
      <c r="M19" s="132"/>
      <c r="N19" s="133"/>
      <c r="O19" s="11"/>
      <c r="P19" s="14"/>
      <c r="Q19" s="15"/>
      <c r="R19" s="11"/>
      <c r="S19" s="14"/>
      <c r="T19" s="15"/>
      <c r="U19" s="124"/>
      <c r="V19" s="124"/>
      <c r="W19" s="124"/>
      <c r="X19" s="124"/>
      <c r="Y19" s="124"/>
      <c r="Z19" s="124"/>
      <c r="AA19" s="124"/>
      <c r="AB19" s="124"/>
      <c r="AC19" s="151"/>
      <c r="AD19" s="20">
        <f>COUNTIF(C19:T19,"○")*3</f>
        <v>0</v>
      </c>
      <c r="AE19" s="20">
        <f>COUNTIF(C19:T19,"△")*1</f>
        <v>0</v>
      </c>
      <c r="AF19" s="20">
        <f>COUNTIF(C19:T19,"●")*0</f>
        <v>0</v>
      </c>
      <c r="AG19" s="12" t="str">
        <f>B16</f>
        <v>南町アロー</v>
      </c>
      <c r="AH19" s="12"/>
      <c r="AI19" s="6"/>
      <c r="AJ19" s="152"/>
    </row>
    <row r="20" spans="1:36" ht="19.5" customHeight="1">
      <c r="A20" s="143">
        <v>5</v>
      </c>
      <c r="B20" s="146" t="s">
        <v>25</v>
      </c>
      <c r="C20" s="134" t="s">
        <v>75</v>
      </c>
      <c r="D20" s="135"/>
      <c r="E20" s="136"/>
      <c r="F20" s="134" t="str">
        <f>IF(AND($O$8=""),"",$O$8)</f>
        <v>0-0</v>
      </c>
      <c r="G20" s="135"/>
      <c r="H20" s="136"/>
      <c r="I20" s="134" t="s">
        <v>116</v>
      </c>
      <c r="J20" s="135"/>
      <c r="K20" s="136"/>
      <c r="L20" s="134" t="s">
        <v>110</v>
      </c>
      <c r="M20" s="135"/>
      <c r="N20" s="136"/>
      <c r="O20" s="125"/>
      <c r="P20" s="126"/>
      <c r="Q20" s="127"/>
      <c r="R20" s="134" t="s">
        <v>125</v>
      </c>
      <c r="S20" s="135"/>
      <c r="T20" s="136"/>
      <c r="U20" s="122">
        <v>5</v>
      </c>
      <c r="V20" s="122">
        <v>10</v>
      </c>
      <c r="W20" s="122">
        <v>3</v>
      </c>
      <c r="X20" s="122">
        <v>1</v>
      </c>
      <c r="Y20" s="122">
        <v>1</v>
      </c>
      <c r="Z20" s="122">
        <v>20</v>
      </c>
      <c r="AA20" s="122">
        <v>4</v>
      </c>
      <c r="AB20" s="122">
        <f>IF(AND($Z20="",$AA20=""),"",($Z20-$AA20))</f>
        <v>16</v>
      </c>
      <c r="AC20" s="149">
        <f>IF(AND($U20=""),"",RANK(AJ20,AJ$4:AJ$27))</f>
        <v>2</v>
      </c>
      <c r="AD20" s="10"/>
      <c r="AE20" s="10"/>
      <c r="AG20" s="6"/>
      <c r="AH20" s="6"/>
      <c r="AI20" s="6"/>
      <c r="AJ20" s="152">
        <f>_xlfn.IFERROR(V20+AB20*0.01,"")</f>
        <v>10.16</v>
      </c>
    </row>
    <row r="21" spans="1:36" ht="19.5" customHeight="1">
      <c r="A21" s="144"/>
      <c r="B21" s="147"/>
      <c r="C21" s="140" t="s">
        <v>76</v>
      </c>
      <c r="D21" s="141"/>
      <c r="E21" s="142"/>
      <c r="F21" s="140" t="str">
        <f>IF(AND($O$9=""),"",$O$9)</f>
        <v>△</v>
      </c>
      <c r="G21" s="141"/>
      <c r="H21" s="142"/>
      <c r="I21" s="140" t="s">
        <v>63</v>
      </c>
      <c r="J21" s="141"/>
      <c r="K21" s="142"/>
      <c r="L21" s="140" t="s">
        <v>63</v>
      </c>
      <c r="M21" s="141"/>
      <c r="N21" s="142"/>
      <c r="O21" s="128"/>
      <c r="P21" s="129"/>
      <c r="Q21" s="130"/>
      <c r="R21" s="140" t="s">
        <v>66</v>
      </c>
      <c r="S21" s="141"/>
      <c r="T21" s="142"/>
      <c r="U21" s="123"/>
      <c r="V21" s="123"/>
      <c r="W21" s="123"/>
      <c r="X21" s="123"/>
      <c r="Y21" s="123"/>
      <c r="Z21" s="123"/>
      <c r="AA21" s="123"/>
      <c r="AB21" s="123"/>
      <c r="AC21" s="150"/>
      <c r="AD21" s="10"/>
      <c r="AE21" s="10"/>
      <c r="AG21" s="6"/>
      <c r="AH21" s="6"/>
      <c r="AI21" s="6"/>
      <c r="AJ21" s="152"/>
    </row>
    <row r="22" spans="1:36" ht="19.5" customHeight="1">
      <c r="A22" s="144"/>
      <c r="B22" s="147"/>
      <c r="C22" s="137" t="str">
        <f>IF(AND($O$6=""),"",$O$6)</f>
        <v>豊玉南小</v>
      </c>
      <c r="D22" s="138"/>
      <c r="E22" s="139"/>
      <c r="F22" s="137" t="str">
        <f>IF(AND($O$10=""),"",$O$10)</f>
        <v>豊玉南小</v>
      </c>
      <c r="G22" s="138"/>
      <c r="H22" s="139"/>
      <c r="I22" s="137" t="str">
        <f>IF(AND($O$14=""),"",$O$14)</f>
        <v>夏雲小学校</v>
      </c>
      <c r="J22" s="138"/>
      <c r="K22" s="139"/>
      <c r="L22" s="137" t="str">
        <f>IF(AND($O$18=""),"",$O$18)</f>
        <v>北原小</v>
      </c>
      <c r="M22" s="138"/>
      <c r="N22" s="139"/>
      <c r="O22" s="128"/>
      <c r="P22" s="129"/>
      <c r="Q22" s="130"/>
      <c r="R22" s="137" t="s">
        <v>69</v>
      </c>
      <c r="S22" s="138"/>
      <c r="T22" s="139"/>
      <c r="U22" s="123"/>
      <c r="V22" s="123"/>
      <c r="W22" s="123"/>
      <c r="X22" s="123"/>
      <c r="Y22" s="123"/>
      <c r="Z22" s="123"/>
      <c r="AA22" s="123"/>
      <c r="AB22" s="123"/>
      <c r="AC22" s="150"/>
      <c r="AD22" s="10"/>
      <c r="AE22" s="10"/>
      <c r="AG22" s="6"/>
      <c r="AH22" s="6"/>
      <c r="AI22" s="6"/>
      <c r="AJ22" s="152"/>
    </row>
    <row r="23" spans="1:36" ht="24" customHeight="1">
      <c r="A23" s="145"/>
      <c r="B23" s="148"/>
      <c r="C23" s="11">
        <f>IF(AND($Q$7=""),"",$Q$7)</f>
      </c>
      <c r="D23" s="14">
        <f>IF(AND($C23="",$E23=""),"",IF($C23&gt;$E23,"○",IF($C23=$E23,"△",IF($C23&lt;$E23,"●"))))</f>
      </c>
      <c r="E23" s="15">
        <f>IF(AND($O$7=""),"",$O$7)</f>
      </c>
      <c r="F23" s="11">
        <f>IF(AND(Q$11=""),"",Q$11)</f>
      </c>
      <c r="G23" s="14">
        <f>IF(AND($F23="",$H23=""),"",IF($F23&gt;$H23,"○",IF($F23=$H23,"△",IF($F23&lt;$H23,"●"))))</f>
      </c>
      <c r="H23" s="15">
        <f>IF(AND(O$11=""),"",O$11)</f>
      </c>
      <c r="I23" s="11">
        <f>IF(AND($Q$15=""),"",$Q$15)</f>
      </c>
      <c r="J23" s="14">
        <f>IF(AND($I23="",$K23=""),"",IF($I23&gt;$K23,"○",IF($I23=$K23,"△",IF($I23&lt;$K23,"●"))))</f>
      </c>
      <c r="K23" s="15">
        <f>IF(AND($O$15=""),"",$O$15)</f>
      </c>
      <c r="L23" s="11">
        <f>IF(AND($Q$19=""),"",$Q$19)</f>
      </c>
      <c r="M23" s="14">
        <f>IF(AND($L23="",$N23=""),"",IF($L23&gt;$N23,"○",IF($L23=$N23,"△",IF($L23&lt;$N23,"●"))))</f>
      </c>
      <c r="N23" s="15">
        <f>IF(AND($O$19=""),"",$O$19)</f>
      </c>
      <c r="O23" s="131"/>
      <c r="P23" s="132"/>
      <c r="Q23" s="133"/>
      <c r="R23" s="11"/>
      <c r="S23" s="14"/>
      <c r="T23" s="15"/>
      <c r="U23" s="124"/>
      <c r="V23" s="124"/>
      <c r="W23" s="124"/>
      <c r="X23" s="124"/>
      <c r="Y23" s="124"/>
      <c r="Z23" s="124"/>
      <c r="AA23" s="124"/>
      <c r="AB23" s="124"/>
      <c r="AC23" s="151"/>
      <c r="AD23" s="20">
        <f>COUNTIF(C23:T23,"○")*3</f>
        <v>0</v>
      </c>
      <c r="AE23" s="20">
        <f>COUNTIF(C23:T23,"△")*1</f>
        <v>0</v>
      </c>
      <c r="AF23" s="20">
        <f>COUNTIF(C23:T23,"●")*0</f>
        <v>0</v>
      </c>
      <c r="AG23" s="12" t="str">
        <f>B20</f>
        <v>中西</v>
      </c>
      <c r="AH23" s="12"/>
      <c r="AI23" s="6"/>
      <c r="AJ23" s="152"/>
    </row>
    <row r="24" spans="1:36" ht="19.5" customHeight="1">
      <c r="A24" s="143">
        <v>6</v>
      </c>
      <c r="B24" s="146" t="s">
        <v>26</v>
      </c>
      <c r="C24" s="134" t="s">
        <v>98</v>
      </c>
      <c r="D24" s="135"/>
      <c r="E24" s="136"/>
      <c r="F24" s="134" t="s">
        <v>108</v>
      </c>
      <c r="G24" s="135"/>
      <c r="H24" s="136"/>
      <c r="I24" s="134" t="s">
        <v>108</v>
      </c>
      <c r="J24" s="135"/>
      <c r="K24" s="136"/>
      <c r="L24" s="134" t="s">
        <v>99</v>
      </c>
      <c r="M24" s="135"/>
      <c r="N24" s="136"/>
      <c r="O24" s="134" t="s">
        <v>108</v>
      </c>
      <c r="P24" s="135"/>
      <c r="Q24" s="136"/>
      <c r="R24" s="125"/>
      <c r="S24" s="126"/>
      <c r="T24" s="127"/>
      <c r="U24" s="122">
        <v>5</v>
      </c>
      <c r="V24" s="122">
        <v>15</v>
      </c>
      <c r="W24" s="122">
        <v>5</v>
      </c>
      <c r="X24" s="122">
        <v>0</v>
      </c>
      <c r="Y24" s="122">
        <v>0</v>
      </c>
      <c r="Z24" s="122">
        <v>48</v>
      </c>
      <c r="AA24" s="122">
        <v>0</v>
      </c>
      <c r="AB24" s="122">
        <f>IF(AND($Z24="",$AA24=""),"",($Z24-$AA24))</f>
        <v>48</v>
      </c>
      <c r="AC24" s="149">
        <f>IF(AND($U24=""),"",RANK(AJ24,AJ$4:AJ$27))</f>
        <v>1</v>
      </c>
      <c r="AD24" s="10"/>
      <c r="AE24" s="10"/>
      <c r="AG24" s="6"/>
      <c r="AH24" s="6"/>
      <c r="AI24" s="6"/>
      <c r="AJ24" s="152">
        <f>_xlfn.IFERROR(V24+AB24*0.01,"")</f>
        <v>15.48</v>
      </c>
    </row>
    <row r="25" spans="1:36" ht="19.5" customHeight="1">
      <c r="A25" s="144"/>
      <c r="B25" s="147"/>
      <c r="C25" s="140" t="s">
        <v>96</v>
      </c>
      <c r="D25" s="141"/>
      <c r="E25" s="142"/>
      <c r="F25" s="140" t="s">
        <v>113</v>
      </c>
      <c r="G25" s="141"/>
      <c r="H25" s="142"/>
      <c r="I25" s="140" t="s">
        <v>63</v>
      </c>
      <c r="J25" s="141"/>
      <c r="K25" s="142"/>
      <c r="L25" s="140" t="s">
        <v>97</v>
      </c>
      <c r="M25" s="141"/>
      <c r="N25" s="142"/>
      <c r="O25" s="140" t="s">
        <v>63</v>
      </c>
      <c r="P25" s="141"/>
      <c r="Q25" s="142"/>
      <c r="R25" s="128"/>
      <c r="S25" s="129"/>
      <c r="T25" s="130"/>
      <c r="U25" s="123"/>
      <c r="V25" s="123"/>
      <c r="W25" s="123"/>
      <c r="X25" s="123"/>
      <c r="Y25" s="123"/>
      <c r="Z25" s="123"/>
      <c r="AA25" s="123"/>
      <c r="AB25" s="123"/>
      <c r="AC25" s="150"/>
      <c r="AD25" s="10"/>
      <c r="AE25" s="10"/>
      <c r="AG25" s="6"/>
      <c r="AH25" s="6"/>
      <c r="AI25" s="6"/>
      <c r="AJ25" s="152"/>
    </row>
    <row r="26" spans="1:36" ht="19.5" customHeight="1">
      <c r="A26" s="144"/>
      <c r="B26" s="147"/>
      <c r="C26" s="137" t="str">
        <f>IF(AND($R$6=""),"",$R$6)</f>
        <v>秋の陽小</v>
      </c>
      <c r="D26" s="138"/>
      <c r="E26" s="139"/>
      <c r="F26" s="140" t="s">
        <v>39</v>
      </c>
      <c r="G26" s="141"/>
      <c r="H26" s="142"/>
      <c r="I26" s="137" t="str">
        <f>IF(AND($R$14=""),"",$R$14)</f>
        <v>こども発達支援センター</v>
      </c>
      <c r="J26" s="138"/>
      <c r="K26" s="139"/>
      <c r="L26" s="137" t="str">
        <f>IF(AND($R$18=""),"",$R$18)</f>
        <v>秋の陽小</v>
      </c>
      <c r="M26" s="138"/>
      <c r="N26" s="139"/>
      <c r="O26" s="137" t="str">
        <f>IF(AND($R$22=""),"",$R$22)</f>
        <v>豊玉南小</v>
      </c>
      <c r="P26" s="138"/>
      <c r="Q26" s="139"/>
      <c r="R26" s="128"/>
      <c r="S26" s="129"/>
      <c r="T26" s="130"/>
      <c r="U26" s="123"/>
      <c r="V26" s="123"/>
      <c r="W26" s="123"/>
      <c r="X26" s="123"/>
      <c r="Y26" s="123"/>
      <c r="Z26" s="123"/>
      <c r="AA26" s="123"/>
      <c r="AB26" s="123"/>
      <c r="AC26" s="150"/>
      <c r="AD26" s="10"/>
      <c r="AE26" s="10"/>
      <c r="AG26" s="6"/>
      <c r="AH26" s="6"/>
      <c r="AI26" s="6"/>
      <c r="AJ26" s="152"/>
    </row>
    <row r="27" spans="1:36" ht="24" customHeight="1">
      <c r="A27" s="145"/>
      <c r="B27" s="148"/>
      <c r="C27" s="11">
        <f>IF(AND($T$7=""),"",$T$7)</f>
      </c>
      <c r="D27" s="14">
        <f>IF(AND($C27="",$E27=""),"",IF($C27&gt;$E27,"○",IF($C27=$E27,"△",IF($C27&lt;$E27,"●"))))</f>
      </c>
      <c r="E27" s="15">
        <f>IF(AND($R$7=""),"",$R$7)</f>
      </c>
      <c r="F27" s="11">
        <f>IF(AND(T$11=""),"",T$11)</f>
      </c>
      <c r="G27" s="14">
        <f>IF(AND($F27="",$H27=""),"",IF($F27&gt;$H27,"○",IF($F27=$H27,"△",IF($F27&lt;$H27,"●"))))</f>
      </c>
      <c r="H27" s="15">
        <f>IF(AND(R$11=""),"",R$11)</f>
      </c>
      <c r="I27" s="11">
        <f>IF(AND($T$15=""),"",$T$15)</f>
      </c>
      <c r="J27" s="14">
        <f>IF(AND($I27="",$K27=""),"",IF($I27&gt;$K27,"○",IF($I27=$K27,"△",IF($I27&lt;$K27,"●"))))</f>
      </c>
      <c r="K27" s="15">
        <f>IF(AND($R$15=""),"",$R$15)</f>
      </c>
      <c r="L27" s="11">
        <f>IF(AND($T$19=""),"",$T$19)</f>
      </c>
      <c r="M27" s="14">
        <f>IF(AND($L27="",$N27=""),"",IF($L27&gt;$N27,"○",IF($L27=$N27,"△",IF($L27&lt;$N27,"●"))))</f>
      </c>
      <c r="N27" s="15">
        <f>IF(AND($R$19=""),"",$R$19)</f>
      </c>
      <c r="O27" s="11">
        <f>IF(AND($T$23=""),"",$T$23)</f>
      </c>
      <c r="P27" s="14">
        <f>IF(AND($O27="",$Q27=""),"",IF($O27&gt;$Q27,"○",IF($O27=$Q27,"△",IF($O27&lt;$Q27,"●"))))</f>
      </c>
      <c r="Q27" s="15">
        <f>IF(AND($R$23=""),"",$R$23)</f>
      </c>
      <c r="R27" s="131"/>
      <c r="S27" s="132"/>
      <c r="T27" s="133"/>
      <c r="U27" s="124"/>
      <c r="V27" s="124"/>
      <c r="W27" s="124"/>
      <c r="X27" s="124"/>
      <c r="Y27" s="124"/>
      <c r="Z27" s="124"/>
      <c r="AA27" s="124"/>
      <c r="AB27" s="124"/>
      <c r="AC27" s="151"/>
      <c r="AD27" s="20">
        <f>COUNTIF(C27:T27,"○")*3</f>
        <v>0</v>
      </c>
      <c r="AE27" s="20">
        <f>COUNTIF(C27:T27,"△")*1</f>
        <v>0</v>
      </c>
      <c r="AF27" s="20">
        <f>COUNTIF(C27:T27,"●")*0</f>
        <v>0</v>
      </c>
      <c r="AG27" s="12" t="str">
        <f>B24</f>
        <v>UPFC</v>
      </c>
      <c r="AH27" s="12"/>
      <c r="AI27" s="6"/>
      <c r="AJ27" s="152"/>
    </row>
    <row r="28" spans="1:20" ht="14.25">
      <c r="A28" s="7"/>
      <c r="B28" s="13"/>
      <c r="C28" s="13"/>
      <c r="D28" s="13"/>
      <c r="E28" s="13"/>
      <c r="F28" s="13"/>
      <c r="G28" s="13"/>
      <c r="H28" s="13"/>
      <c r="I28" s="13"/>
      <c r="J28" s="13"/>
      <c r="K28" s="13"/>
      <c r="L28" s="13"/>
      <c r="M28" s="13"/>
      <c r="N28" s="13"/>
      <c r="O28" s="13"/>
      <c r="P28" s="13"/>
      <c r="Q28" s="13"/>
      <c r="R28" s="13"/>
      <c r="S28" s="13"/>
      <c r="T28" s="13"/>
    </row>
    <row r="29" ht="16.5" customHeight="1"/>
    <row r="30" spans="1:12" s="24" customFormat="1" ht="24.75" customHeight="1">
      <c r="A30" s="21"/>
      <c r="B30" s="22" t="s">
        <v>14</v>
      </c>
      <c r="C30" s="23"/>
      <c r="D30" s="23"/>
      <c r="E30" s="23"/>
      <c r="F30" s="23"/>
      <c r="G30" s="23"/>
      <c r="H30" s="23"/>
      <c r="I30" s="23"/>
      <c r="J30" s="23"/>
      <c r="K30" s="21"/>
      <c r="L30" s="21"/>
    </row>
    <row r="31" spans="1:12" s="24" customFormat="1" ht="24.75" customHeight="1" thickBot="1">
      <c r="A31" s="21"/>
      <c r="B31" s="25" t="s">
        <v>2</v>
      </c>
      <c r="C31" s="23"/>
      <c r="D31" s="23"/>
      <c r="E31" s="23"/>
      <c r="F31" s="21"/>
      <c r="G31" s="21"/>
      <c r="H31" s="21"/>
      <c r="I31" s="21"/>
      <c r="J31" s="21"/>
      <c r="K31" s="21"/>
      <c r="L31" s="21"/>
    </row>
    <row r="32" spans="2:23" ht="30.75" customHeight="1" thickBot="1">
      <c r="B32" s="28" t="s">
        <v>3</v>
      </c>
      <c r="C32" s="114" t="s">
        <v>15</v>
      </c>
      <c r="D32" s="115"/>
      <c r="E32" s="115"/>
      <c r="F32" s="116"/>
      <c r="G32" s="117" t="s">
        <v>16</v>
      </c>
      <c r="H32" s="115"/>
      <c r="I32" s="116"/>
      <c r="J32" s="114" t="s">
        <v>17</v>
      </c>
      <c r="K32" s="115"/>
      <c r="L32" s="115"/>
      <c r="M32" s="115"/>
      <c r="N32" s="115"/>
      <c r="O32" s="115"/>
      <c r="P32" s="115"/>
      <c r="Q32" s="115"/>
      <c r="R32" s="116"/>
      <c r="S32" s="117" t="s">
        <v>18</v>
      </c>
      <c r="T32" s="115"/>
      <c r="U32" s="115"/>
      <c r="V32" s="115" t="s">
        <v>19</v>
      </c>
      <c r="W32" s="116"/>
    </row>
    <row r="33" spans="2:23" ht="33.75" customHeight="1">
      <c r="B33" s="29">
        <v>43036</v>
      </c>
      <c r="C33" s="119" t="s">
        <v>31</v>
      </c>
      <c r="D33" s="112"/>
      <c r="E33" s="112"/>
      <c r="F33" s="113"/>
      <c r="G33" s="120">
        <v>0.375</v>
      </c>
      <c r="H33" s="112"/>
      <c r="I33" s="113"/>
      <c r="J33" s="119" t="s">
        <v>32</v>
      </c>
      <c r="K33" s="112"/>
      <c r="L33" s="112"/>
      <c r="M33" s="112"/>
      <c r="N33" s="112"/>
      <c r="O33" s="112"/>
      <c r="P33" s="112"/>
      <c r="Q33" s="112"/>
      <c r="R33" s="113"/>
      <c r="S33" s="121" t="s">
        <v>35</v>
      </c>
      <c r="T33" s="112"/>
      <c r="U33" s="112"/>
      <c r="V33" s="112"/>
      <c r="W33" s="113"/>
    </row>
    <row r="34" spans="2:23" ht="33.75" customHeight="1">
      <c r="B34" s="30">
        <v>43036</v>
      </c>
      <c r="C34" s="104" t="s">
        <v>31</v>
      </c>
      <c r="D34" s="105"/>
      <c r="E34" s="105"/>
      <c r="F34" s="106"/>
      <c r="G34" s="107">
        <v>0.40277777777777773</v>
      </c>
      <c r="H34" s="105"/>
      <c r="I34" s="106"/>
      <c r="J34" s="104" t="s">
        <v>33</v>
      </c>
      <c r="K34" s="105"/>
      <c r="L34" s="105"/>
      <c r="M34" s="105"/>
      <c r="N34" s="105"/>
      <c r="O34" s="105"/>
      <c r="P34" s="105"/>
      <c r="Q34" s="105"/>
      <c r="R34" s="106"/>
      <c r="S34" s="118" t="s">
        <v>38</v>
      </c>
      <c r="T34" s="105"/>
      <c r="U34" s="105"/>
      <c r="V34" s="105"/>
      <c r="W34" s="106"/>
    </row>
    <row r="35" spans="2:23" ht="33.75" customHeight="1" thickBot="1">
      <c r="B35" s="31">
        <v>43036</v>
      </c>
      <c r="C35" s="94" t="s">
        <v>31</v>
      </c>
      <c r="D35" s="88"/>
      <c r="E35" s="88"/>
      <c r="F35" s="89"/>
      <c r="G35" s="108">
        <v>0.430555555555555</v>
      </c>
      <c r="H35" s="88"/>
      <c r="I35" s="89"/>
      <c r="J35" s="109" t="s">
        <v>36</v>
      </c>
      <c r="K35" s="110"/>
      <c r="L35" s="110"/>
      <c r="M35" s="110"/>
      <c r="N35" s="110"/>
      <c r="O35" s="110"/>
      <c r="P35" s="110"/>
      <c r="Q35" s="110"/>
      <c r="R35" s="111"/>
      <c r="S35" s="93" t="s">
        <v>34</v>
      </c>
      <c r="T35" s="88"/>
      <c r="U35" s="88"/>
      <c r="V35" s="88"/>
      <c r="W35" s="89"/>
    </row>
    <row r="36" spans="2:23" ht="33.75" customHeight="1">
      <c r="B36" s="32">
        <v>43051</v>
      </c>
      <c r="C36" s="169" t="s">
        <v>39</v>
      </c>
      <c r="D36" s="97"/>
      <c r="E36" s="97"/>
      <c r="F36" s="98"/>
      <c r="G36" s="170">
        <v>0.4375</v>
      </c>
      <c r="H36" s="97"/>
      <c r="I36" s="98"/>
      <c r="J36" s="169" t="s">
        <v>56</v>
      </c>
      <c r="K36" s="97"/>
      <c r="L36" s="97"/>
      <c r="M36" s="97"/>
      <c r="N36" s="97"/>
      <c r="O36" s="97"/>
      <c r="P36" s="97"/>
      <c r="Q36" s="97"/>
      <c r="R36" s="98"/>
      <c r="S36" s="171" t="s">
        <v>58</v>
      </c>
      <c r="T36" s="97"/>
      <c r="U36" s="97"/>
      <c r="V36" s="97"/>
      <c r="W36" s="98"/>
    </row>
    <row r="37" spans="2:23" ht="33.75" customHeight="1" thickBot="1">
      <c r="B37" s="31">
        <v>43051</v>
      </c>
      <c r="C37" s="159" t="s">
        <v>39</v>
      </c>
      <c r="D37" s="92"/>
      <c r="E37" s="92"/>
      <c r="F37" s="91"/>
      <c r="G37" s="95">
        <v>0.46527777777777773</v>
      </c>
      <c r="H37" s="95"/>
      <c r="I37" s="96"/>
      <c r="J37" s="94" t="s">
        <v>57</v>
      </c>
      <c r="K37" s="88"/>
      <c r="L37" s="88"/>
      <c r="M37" s="88"/>
      <c r="N37" s="88"/>
      <c r="O37" s="88"/>
      <c r="P37" s="88"/>
      <c r="Q37" s="88"/>
      <c r="R37" s="89"/>
      <c r="S37" s="92" t="s">
        <v>59</v>
      </c>
      <c r="T37" s="92"/>
      <c r="U37" s="93"/>
      <c r="V37" s="90"/>
      <c r="W37" s="91"/>
    </row>
    <row r="38" spans="2:23" ht="33.75" customHeight="1">
      <c r="B38" s="33">
        <v>43064</v>
      </c>
      <c r="C38" s="160" t="s">
        <v>37</v>
      </c>
      <c r="D38" s="161"/>
      <c r="E38" s="161"/>
      <c r="F38" s="162"/>
      <c r="G38" s="163">
        <v>0.3541666666666667</v>
      </c>
      <c r="H38" s="163"/>
      <c r="I38" s="164"/>
      <c r="J38" s="165" t="s">
        <v>78</v>
      </c>
      <c r="K38" s="166"/>
      <c r="L38" s="166"/>
      <c r="M38" s="166"/>
      <c r="N38" s="166"/>
      <c r="O38" s="166"/>
      <c r="P38" s="166"/>
      <c r="Q38" s="166"/>
      <c r="R38" s="167"/>
      <c r="S38" s="168" t="s">
        <v>35</v>
      </c>
      <c r="T38" s="77"/>
      <c r="U38" s="77"/>
      <c r="V38" s="77"/>
      <c r="W38" s="78"/>
    </row>
    <row r="39" spans="2:23" ht="33.75" customHeight="1">
      <c r="B39" s="34">
        <v>43064</v>
      </c>
      <c r="C39" s="79" t="s">
        <v>37</v>
      </c>
      <c r="D39" s="80"/>
      <c r="E39" s="80"/>
      <c r="F39" s="81"/>
      <c r="G39" s="82">
        <v>0.3819444444444444</v>
      </c>
      <c r="H39" s="82"/>
      <c r="I39" s="83"/>
      <c r="J39" s="84" t="s">
        <v>81</v>
      </c>
      <c r="K39" s="85"/>
      <c r="L39" s="85"/>
      <c r="M39" s="85"/>
      <c r="N39" s="85"/>
      <c r="O39" s="85"/>
      <c r="P39" s="85"/>
      <c r="Q39" s="85"/>
      <c r="R39" s="86"/>
      <c r="S39" s="87" t="s">
        <v>86</v>
      </c>
      <c r="T39" s="85"/>
      <c r="U39" s="85"/>
      <c r="V39" s="85"/>
      <c r="W39" s="86"/>
    </row>
    <row r="40" spans="2:23" ht="33.75" customHeight="1" thickBot="1">
      <c r="B40" s="35">
        <v>43064</v>
      </c>
      <c r="C40" s="99" t="s">
        <v>37</v>
      </c>
      <c r="D40" s="100"/>
      <c r="E40" s="100"/>
      <c r="F40" s="101"/>
      <c r="G40" s="102">
        <v>0.409722222222222</v>
      </c>
      <c r="H40" s="100"/>
      <c r="I40" s="101"/>
      <c r="J40" s="99" t="s">
        <v>87</v>
      </c>
      <c r="K40" s="100"/>
      <c r="L40" s="100"/>
      <c r="M40" s="100"/>
      <c r="N40" s="100"/>
      <c r="O40" s="100"/>
      <c r="P40" s="100"/>
      <c r="Q40" s="100"/>
      <c r="R40" s="101"/>
      <c r="S40" s="103" t="s">
        <v>85</v>
      </c>
      <c r="T40" s="100"/>
      <c r="U40" s="100"/>
      <c r="V40" s="100"/>
      <c r="W40" s="101"/>
    </row>
    <row r="41" spans="2:23" ht="33.75" customHeight="1">
      <c r="B41" s="33">
        <v>43079</v>
      </c>
      <c r="C41" s="172" t="s">
        <v>39</v>
      </c>
      <c r="D41" s="77"/>
      <c r="E41" s="77"/>
      <c r="F41" s="78"/>
      <c r="G41" s="173">
        <v>0.4375</v>
      </c>
      <c r="H41" s="174"/>
      <c r="I41" s="175"/>
      <c r="J41" s="172" t="s">
        <v>100</v>
      </c>
      <c r="K41" s="77"/>
      <c r="L41" s="77"/>
      <c r="M41" s="77"/>
      <c r="N41" s="77"/>
      <c r="O41" s="77"/>
      <c r="P41" s="77"/>
      <c r="Q41" s="77"/>
      <c r="R41" s="78"/>
      <c r="S41" s="168" t="s">
        <v>34</v>
      </c>
      <c r="T41" s="77"/>
      <c r="U41" s="77"/>
      <c r="V41" s="77"/>
      <c r="W41" s="78"/>
    </row>
    <row r="42" spans="2:23" ht="33.75" customHeight="1" thickBot="1">
      <c r="B42" s="34">
        <v>43079</v>
      </c>
      <c r="C42" s="84" t="s">
        <v>39</v>
      </c>
      <c r="D42" s="85"/>
      <c r="E42" s="85"/>
      <c r="F42" s="86"/>
      <c r="G42" s="176">
        <v>0.46527777777777773</v>
      </c>
      <c r="H42" s="177"/>
      <c r="I42" s="178"/>
      <c r="J42" s="84" t="s">
        <v>93</v>
      </c>
      <c r="K42" s="85"/>
      <c r="L42" s="85"/>
      <c r="M42" s="85"/>
      <c r="N42" s="85"/>
      <c r="O42" s="85"/>
      <c r="P42" s="85"/>
      <c r="Q42" s="85"/>
      <c r="R42" s="86"/>
      <c r="S42" s="87" t="s">
        <v>101</v>
      </c>
      <c r="T42" s="85"/>
      <c r="U42" s="85"/>
      <c r="V42" s="85"/>
      <c r="W42" s="86"/>
    </row>
    <row r="43" spans="2:23" ht="33.75" customHeight="1">
      <c r="B43" s="33">
        <v>43092</v>
      </c>
      <c r="C43" s="172" t="s">
        <v>95</v>
      </c>
      <c r="D43" s="77"/>
      <c r="E43" s="77"/>
      <c r="F43" s="78"/>
      <c r="G43" s="173">
        <v>0.5104166666666666</v>
      </c>
      <c r="H43" s="174"/>
      <c r="I43" s="182"/>
      <c r="J43" s="172" t="s">
        <v>94</v>
      </c>
      <c r="K43" s="77"/>
      <c r="L43" s="77"/>
      <c r="M43" s="77"/>
      <c r="N43" s="77"/>
      <c r="O43" s="77"/>
      <c r="P43" s="77"/>
      <c r="Q43" s="77"/>
      <c r="R43" s="78"/>
      <c r="S43" s="168" t="s">
        <v>35</v>
      </c>
      <c r="T43" s="77"/>
      <c r="U43" s="77"/>
      <c r="V43" s="77"/>
      <c r="W43" s="78"/>
    </row>
    <row r="44" spans="2:23" ht="33.75" customHeight="1">
      <c r="B44" s="34">
        <v>43092</v>
      </c>
      <c r="C44" s="84" t="s">
        <v>95</v>
      </c>
      <c r="D44" s="85"/>
      <c r="E44" s="85"/>
      <c r="F44" s="86"/>
      <c r="G44" s="176">
        <v>0.545138888888889</v>
      </c>
      <c r="H44" s="177"/>
      <c r="I44" s="192"/>
      <c r="J44" s="84" t="s">
        <v>102</v>
      </c>
      <c r="K44" s="85"/>
      <c r="L44" s="85"/>
      <c r="M44" s="85"/>
      <c r="N44" s="85"/>
      <c r="O44" s="85"/>
      <c r="P44" s="85"/>
      <c r="Q44" s="85"/>
      <c r="R44" s="86"/>
      <c r="S44" s="87" t="s">
        <v>34</v>
      </c>
      <c r="T44" s="85"/>
      <c r="U44" s="85"/>
      <c r="V44" s="85"/>
      <c r="W44" s="86"/>
    </row>
    <row r="45" spans="2:23" ht="33.75" customHeight="1" thickBot="1">
      <c r="B45" s="35">
        <v>43092</v>
      </c>
      <c r="C45" s="99" t="s">
        <v>95</v>
      </c>
      <c r="D45" s="100"/>
      <c r="E45" s="100"/>
      <c r="F45" s="101"/>
      <c r="G45" s="179">
        <v>0.5729166666666666</v>
      </c>
      <c r="H45" s="180"/>
      <c r="I45" s="181"/>
      <c r="J45" s="99"/>
      <c r="K45" s="100"/>
      <c r="L45" s="100"/>
      <c r="M45" s="100"/>
      <c r="N45" s="100"/>
      <c r="O45" s="100"/>
      <c r="P45" s="100"/>
      <c r="Q45" s="100"/>
      <c r="R45" s="101"/>
      <c r="S45" s="103"/>
      <c r="T45" s="100"/>
      <c r="U45" s="100"/>
      <c r="V45" s="100"/>
      <c r="W45" s="101"/>
    </row>
    <row r="46" spans="2:23" ht="33.75" customHeight="1">
      <c r="B46" s="36">
        <v>43127</v>
      </c>
      <c r="C46" s="71" t="s">
        <v>37</v>
      </c>
      <c r="D46" s="72"/>
      <c r="E46" s="72"/>
      <c r="F46" s="73"/>
      <c r="G46" s="74">
        <v>0.3541666666666667</v>
      </c>
      <c r="H46" s="75"/>
      <c r="I46" s="76"/>
      <c r="J46" s="59" t="s">
        <v>111</v>
      </c>
      <c r="K46" s="60"/>
      <c r="L46" s="60"/>
      <c r="M46" s="60"/>
      <c r="N46" s="60"/>
      <c r="O46" s="60"/>
      <c r="P46" s="60"/>
      <c r="Q46" s="60"/>
      <c r="R46" s="61"/>
      <c r="S46" s="59" t="s">
        <v>86</v>
      </c>
      <c r="T46" s="60"/>
      <c r="U46" s="60"/>
      <c r="V46" s="60"/>
      <c r="W46" s="61"/>
    </row>
    <row r="47" spans="2:23" ht="33.75" customHeight="1">
      <c r="B47" s="37">
        <v>43127</v>
      </c>
      <c r="C47" s="62" t="s">
        <v>37</v>
      </c>
      <c r="D47" s="63"/>
      <c r="E47" s="63"/>
      <c r="F47" s="64"/>
      <c r="G47" s="65">
        <v>0.3819444444444444</v>
      </c>
      <c r="H47" s="66"/>
      <c r="I47" s="67"/>
      <c r="J47" s="68" t="s">
        <v>112</v>
      </c>
      <c r="K47" s="69"/>
      <c r="L47" s="69"/>
      <c r="M47" s="69"/>
      <c r="N47" s="69"/>
      <c r="O47" s="69"/>
      <c r="P47" s="69"/>
      <c r="Q47" s="69"/>
      <c r="R47" s="70"/>
      <c r="S47" s="68" t="s">
        <v>59</v>
      </c>
      <c r="T47" s="69"/>
      <c r="U47" s="69"/>
      <c r="V47" s="69"/>
      <c r="W47" s="70"/>
    </row>
    <row r="48" spans="2:23" ht="33.75" customHeight="1" thickBot="1">
      <c r="B48" s="38">
        <v>43127</v>
      </c>
      <c r="C48" s="52" t="s">
        <v>37</v>
      </c>
      <c r="D48" s="53"/>
      <c r="E48" s="53"/>
      <c r="F48" s="54"/>
      <c r="G48" s="55">
        <v>0.409722222222222</v>
      </c>
      <c r="H48" s="56"/>
      <c r="I48" s="57"/>
      <c r="J48" s="58" t="s">
        <v>119</v>
      </c>
      <c r="K48" s="53"/>
      <c r="L48" s="53"/>
      <c r="M48" s="53"/>
      <c r="N48" s="53"/>
      <c r="O48" s="53"/>
      <c r="P48" s="53"/>
      <c r="Q48" s="53"/>
      <c r="R48" s="54"/>
      <c r="S48" s="58" t="s">
        <v>38</v>
      </c>
      <c r="T48" s="53"/>
      <c r="U48" s="53"/>
      <c r="V48" s="53"/>
      <c r="W48" s="54"/>
    </row>
    <row r="49" spans="2:23" ht="33.75" customHeight="1" thickBot="1">
      <c r="B49" s="39">
        <v>43143</v>
      </c>
      <c r="C49" s="194" t="s">
        <v>31</v>
      </c>
      <c r="D49" s="195"/>
      <c r="E49" s="195"/>
      <c r="F49" s="197"/>
      <c r="G49" s="186">
        <v>0.375</v>
      </c>
      <c r="H49" s="187"/>
      <c r="I49" s="188"/>
      <c r="J49" s="189" t="s">
        <v>111</v>
      </c>
      <c r="K49" s="190"/>
      <c r="L49" s="190"/>
      <c r="M49" s="190"/>
      <c r="N49" s="190"/>
      <c r="O49" s="190"/>
      <c r="P49" s="190"/>
      <c r="Q49" s="190"/>
      <c r="R49" s="191"/>
      <c r="S49" s="189" t="s">
        <v>35</v>
      </c>
      <c r="T49" s="190"/>
      <c r="U49" s="190"/>
      <c r="V49" s="190"/>
      <c r="W49" s="191"/>
    </row>
    <row r="50" spans="2:23" ht="33.75" customHeight="1" thickBot="1">
      <c r="B50" s="40">
        <v>43180</v>
      </c>
      <c r="C50" s="44" t="s">
        <v>121</v>
      </c>
      <c r="D50" s="42"/>
      <c r="E50" s="42"/>
      <c r="F50" s="43"/>
      <c r="G50" s="45">
        <v>0.5069444444444444</v>
      </c>
      <c r="H50" s="46"/>
      <c r="I50" s="47"/>
      <c r="J50" s="41" t="s">
        <v>119</v>
      </c>
      <c r="K50" s="42"/>
      <c r="L50" s="42"/>
      <c r="M50" s="42"/>
      <c r="N50" s="42"/>
      <c r="O50" s="42"/>
      <c r="P50" s="42"/>
      <c r="Q50" s="42"/>
      <c r="R50" s="43"/>
      <c r="S50" s="48" t="s">
        <v>38</v>
      </c>
      <c r="T50" s="49"/>
      <c r="U50" s="41"/>
      <c r="V50" s="50"/>
      <c r="W50" s="51"/>
    </row>
    <row r="51" spans="2:23" ht="33.75" customHeight="1" thickBot="1">
      <c r="B51" s="39">
        <v>43183</v>
      </c>
      <c r="C51" s="193" t="s">
        <v>31</v>
      </c>
      <c r="D51" s="190"/>
      <c r="E51" s="190"/>
      <c r="F51" s="191"/>
      <c r="G51" s="186">
        <v>0.375</v>
      </c>
      <c r="H51" s="187"/>
      <c r="I51" s="188"/>
      <c r="J51" s="189" t="s">
        <v>119</v>
      </c>
      <c r="K51" s="190"/>
      <c r="L51" s="190"/>
      <c r="M51" s="190"/>
      <c r="N51" s="190"/>
      <c r="O51" s="190"/>
      <c r="P51" s="190"/>
      <c r="Q51" s="190"/>
      <c r="R51" s="191"/>
      <c r="S51" s="194" t="s">
        <v>35</v>
      </c>
      <c r="T51" s="195"/>
      <c r="U51" s="189"/>
      <c r="V51" s="196"/>
      <c r="W51" s="197"/>
    </row>
    <row r="52" spans="2:23" ht="33.75" customHeight="1" thickBot="1">
      <c r="B52" s="39">
        <v>43184</v>
      </c>
      <c r="C52" s="183" t="s">
        <v>122</v>
      </c>
      <c r="D52" s="184"/>
      <c r="E52" s="184"/>
      <c r="F52" s="185"/>
      <c r="G52" s="186">
        <v>0.5208333333333334</v>
      </c>
      <c r="H52" s="187"/>
      <c r="I52" s="188"/>
      <c r="J52" s="189" t="s">
        <v>112</v>
      </c>
      <c r="K52" s="190"/>
      <c r="L52" s="190"/>
      <c r="M52" s="190"/>
      <c r="N52" s="190"/>
      <c r="O52" s="190"/>
      <c r="P52" s="190"/>
      <c r="Q52" s="190"/>
      <c r="R52" s="191"/>
      <c r="S52" s="189" t="s">
        <v>123</v>
      </c>
      <c r="T52" s="190"/>
      <c r="U52" s="190"/>
      <c r="V52" s="190"/>
      <c r="W52" s="191"/>
    </row>
  </sheetData>
  <sheetProtection/>
  <mergeCells count="282">
    <mergeCell ref="V51:W51"/>
    <mergeCell ref="C49:F49"/>
    <mergeCell ref="G49:I49"/>
    <mergeCell ref="J49:R49"/>
    <mergeCell ref="S49:U49"/>
    <mergeCell ref="V49:W49"/>
    <mergeCell ref="V52:W52"/>
    <mergeCell ref="C44:F44"/>
    <mergeCell ref="G44:I44"/>
    <mergeCell ref="J44:R44"/>
    <mergeCell ref="S44:U44"/>
    <mergeCell ref="V44:W44"/>
    <mergeCell ref="C51:F51"/>
    <mergeCell ref="G51:I51"/>
    <mergeCell ref="J51:R51"/>
    <mergeCell ref="S51:U51"/>
    <mergeCell ref="C52:F52"/>
    <mergeCell ref="G52:I52"/>
    <mergeCell ref="J52:R52"/>
    <mergeCell ref="S52:U52"/>
    <mergeCell ref="V45:W45"/>
    <mergeCell ref="C43:F43"/>
    <mergeCell ref="G43:I43"/>
    <mergeCell ref="J43:R43"/>
    <mergeCell ref="S43:U43"/>
    <mergeCell ref="V43:W43"/>
    <mergeCell ref="C45:F45"/>
    <mergeCell ref="G45:I45"/>
    <mergeCell ref="J45:R45"/>
    <mergeCell ref="S45:U45"/>
    <mergeCell ref="V41:W41"/>
    <mergeCell ref="C42:F42"/>
    <mergeCell ref="G42:I42"/>
    <mergeCell ref="J42:R42"/>
    <mergeCell ref="S42:U42"/>
    <mergeCell ref="V42:W42"/>
    <mergeCell ref="C41:F41"/>
    <mergeCell ref="G41:I41"/>
    <mergeCell ref="J41:R41"/>
    <mergeCell ref="S41:U41"/>
    <mergeCell ref="I10:K10"/>
    <mergeCell ref="O14:Q14"/>
    <mergeCell ref="L12:N12"/>
    <mergeCell ref="C37:F37"/>
    <mergeCell ref="C36:F36"/>
    <mergeCell ref="G36:I36"/>
    <mergeCell ref="J36:R36"/>
    <mergeCell ref="I9:K9"/>
    <mergeCell ref="L9:N9"/>
    <mergeCell ref="O9:Q9"/>
    <mergeCell ref="R9:T9"/>
    <mergeCell ref="Y1:AA1"/>
    <mergeCell ref="V1:X1"/>
    <mergeCell ref="AA4:AA7"/>
    <mergeCell ref="L6:N6"/>
    <mergeCell ref="L4:N4"/>
    <mergeCell ref="X4:X7"/>
    <mergeCell ref="Z4:Z7"/>
    <mergeCell ref="R4:T4"/>
    <mergeCell ref="O3:Q3"/>
    <mergeCell ref="R6:T6"/>
    <mergeCell ref="F6:H6"/>
    <mergeCell ref="I8:K8"/>
    <mergeCell ref="I6:K6"/>
    <mergeCell ref="C3:E3"/>
    <mergeCell ref="F3:H3"/>
    <mergeCell ref="I3:K3"/>
    <mergeCell ref="L3:N3"/>
    <mergeCell ref="C1:U1"/>
    <mergeCell ref="R3:T3"/>
    <mergeCell ref="F5:H5"/>
    <mergeCell ref="I5:K5"/>
    <mergeCell ref="L5:N5"/>
    <mergeCell ref="O5:Q5"/>
    <mergeCell ref="R5:T5"/>
    <mergeCell ref="U4:U7"/>
    <mergeCell ref="O4:Q4"/>
    <mergeCell ref="O6:Q6"/>
    <mergeCell ref="A4:A7"/>
    <mergeCell ref="B4:B7"/>
    <mergeCell ref="C4:E7"/>
    <mergeCell ref="Y4:Y7"/>
    <mergeCell ref="F4:H4"/>
    <mergeCell ref="I4:K4"/>
    <mergeCell ref="AB4:AB7"/>
    <mergeCell ref="AJ4:AJ7"/>
    <mergeCell ref="V4:V7"/>
    <mergeCell ref="AC4:AC7"/>
    <mergeCell ref="A8:A11"/>
    <mergeCell ref="B8:B11"/>
    <mergeCell ref="C8:E8"/>
    <mergeCell ref="F8:H11"/>
    <mergeCell ref="C10:E10"/>
    <mergeCell ref="C9:E9"/>
    <mergeCell ref="W4:W7"/>
    <mergeCell ref="O8:Q8"/>
    <mergeCell ref="L10:N10"/>
    <mergeCell ref="O10:Q10"/>
    <mergeCell ref="R10:T10"/>
    <mergeCell ref="L8:N8"/>
    <mergeCell ref="U8:U11"/>
    <mergeCell ref="V8:V11"/>
    <mergeCell ref="W8:W11"/>
    <mergeCell ref="AJ8:AJ11"/>
    <mergeCell ref="R14:T14"/>
    <mergeCell ref="AB12:AB15"/>
    <mergeCell ref="V12:V15"/>
    <mergeCell ref="R13:T13"/>
    <mergeCell ref="AC12:AC15"/>
    <mergeCell ref="R12:T12"/>
    <mergeCell ref="Z8:Z11"/>
    <mergeCell ref="R8:T8"/>
    <mergeCell ref="AC8:AC11"/>
    <mergeCell ref="Z12:Z15"/>
    <mergeCell ref="AA12:AA15"/>
    <mergeCell ref="W12:W15"/>
    <mergeCell ref="X12:X15"/>
    <mergeCell ref="AA8:AA11"/>
    <mergeCell ref="AB8:AB11"/>
    <mergeCell ref="Y8:Y11"/>
    <mergeCell ref="X8:X11"/>
    <mergeCell ref="I12:K15"/>
    <mergeCell ref="X16:X19"/>
    <mergeCell ref="Y16:Y19"/>
    <mergeCell ref="AC16:AC19"/>
    <mergeCell ref="R16:T16"/>
    <mergeCell ref="AB16:AB19"/>
    <mergeCell ref="O13:Q13"/>
    <mergeCell ref="O12:Q12"/>
    <mergeCell ref="AJ12:AJ15"/>
    <mergeCell ref="AJ16:AJ19"/>
    <mergeCell ref="U16:U19"/>
    <mergeCell ref="U12:U15"/>
    <mergeCell ref="Y12:Y15"/>
    <mergeCell ref="R18:T18"/>
    <mergeCell ref="O16:Q16"/>
    <mergeCell ref="V16:V19"/>
    <mergeCell ref="W16:W19"/>
    <mergeCell ref="O17:Q17"/>
    <mergeCell ref="R17:T17"/>
    <mergeCell ref="O18:Q18"/>
    <mergeCell ref="C16:E16"/>
    <mergeCell ref="F16:H16"/>
    <mergeCell ref="AA16:AA19"/>
    <mergeCell ref="Z16:Z19"/>
    <mergeCell ref="C17:E17"/>
    <mergeCell ref="F17:H17"/>
    <mergeCell ref="I17:K17"/>
    <mergeCell ref="C18:E18"/>
    <mergeCell ref="I18:K18"/>
    <mergeCell ref="L13:N13"/>
    <mergeCell ref="F18:H18"/>
    <mergeCell ref="A12:A15"/>
    <mergeCell ref="B12:B15"/>
    <mergeCell ref="I16:K16"/>
    <mergeCell ref="L14:N14"/>
    <mergeCell ref="A16:A19"/>
    <mergeCell ref="B16:B19"/>
    <mergeCell ref="C13:E13"/>
    <mergeCell ref="L16:N19"/>
    <mergeCell ref="C12:E12"/>
    <mergeCell ref="F12:H12"/>
    <mergeCell ref="C14:E14"/>
    <mergeCell ref="F14:H14"/>
    <mergeCell ref="F13:H13"/>
    <mergeCell ref="L20:N20"/>
    <mergeCell ref="C22:E22"/>
    <mergeCell ref="F22:H22"/>
    <mergeCell ref="I22:K22"/>
    <mergeCell ref="L22:N22"/>
    <mergeCell ref="C21:E21"/>
    <mergeCell ref="I20:K20"/>
    <mergeCell ref="I21:K21"/>
    <mergeCell ref="L21:N21"/>
    <mergeCell ref="Y20:Y23"/>
    <mergeCell ref="Y24:Y27"/>
    <mergeCell ref="U24:U27"/>
    <mergeCell ref="AJ20:AJ23"/>
    <mergeCell ref="AJ24:AJ27"/>
    <mergeCell ref="U20:U23"/>
    <mergeCell ref="X20:X23"/>
    <mergeCell ref="W24:W27"/>
    <mergeCell ref="X24:X27"/>
    <mergeCell ref="V20:V23"/>
    <mergeCell ref="AC24:AC27"/>
    <mergeCell ref="Z20:Z23"/>
    <mergeCell ref="AA20:AA23"/>
    <mergeCell ref="AB20:AB23"/>
    <mergeCell ref="AC20:AC23"/>
    <mergeCell ref="Z24:Z27"/>
    <mergeCell ref="AB24:AB27"/>
    <mergeCell ref="AA24:AA27"/>
    <mergeCell ref="I25:K25"/>
    <mergeCell ref="L25:N25"/>
    <mergeCell ref="I24:K24"/>
    <mergeCell ref="L24:N24"/>
    <mergeCell ref="A24:A27"/>
    <mergeCell ref="B24:B27"/>
    <mergeCell ref="C24:E24"/>
    <mergeCell ref="F24:H24"/>
    <mergeCell ref="C26:E26"/>
    <mergeCell ref="F26:H26"/>
    <mergeCell ref="F25:H25"/>
    <mergeCell ref="C25:E25"/>
    <mergeCell ref="O25:Q25"/>
    <mergeCell ref="O26:Q26"/>
    <mergeCell ref="A20:A23"/>
    <mergeCell ref="B20:B23"/>
    <mergeCell ref="C20:E20"/>
    <mergeCell ref="F20:H20"/>
    <mergeCell ref="F21:H21"/>
    <mergeCell ref="I26:K26"/>
    <mergeCell ref="L26:N26"/>
    <mergeCell ref="O24:Q24"/>
    <mergeCell ref="W20:W23"/>
    <mergeCell ref="V24:V27"/>
    <mergeCell ref="J32:R32"/>
    <mergeCell ref="S32:U32"/>
    <mergeCell ref="V32:W32"/>
    <mergeCell ref="O20:Q23"/>
    <mergeCell ref="R20:T20"/>
    <mergeCell ref="R22:T22"/>
    <mergeCell ref="R21:T21"/>
    <mergeCell ref="R24:T27"/>
    <mergeCell ref="V33:W33"/>
    <mergeCell ref="C32:F32"/>
    <mergeCell ref="G32:I32"/>
    <mergeCell ref="J34:R34"/>
    <mergeCell ref="S34:U34"/>
    <mergeCell ref="V34:W34"/>
    <mergeCell ref="C33:F33"/>
    <mergeCell ref="G33:I33"/>
    <mergeCell ref="J33:R33"/>
    <mergeCell ref="S33:U33"/>
    <mergeCell ref="C34:F34"/>
    <mergeCell ref="G34:I34"/>
    <mergeCell ref="C35:F35"/>
    <mergeCell ref="G35:I35"/>
    <mergeCell ref="G37:I37"/>
    <mergeCell ref="S35:U35"/>
    <mergeCell ref="V36:W36"/>
    <mergeCell ref="C40:F40"/>
    <mergeCell ref="G40:I40"/>
    <mergeCell ref="J40:R40"/>
    <mergeCell ref="S40:U40"/>
    <mergeCell ref="V40:W40"/>
    <mergeCell ref="J35:R35"/>
    <mergeCell ref="C38:F38"/>
    <mergeCell ref="V35:W35"/>
    <mergeCell ref="V37:W37"/>
    <mergeCell ref="S37:U37"/>
    <mergeCell ref="J37:R37"/>
    <mergeCell ref="S36:U36"/>
    <mergeCell ref="V38:W38"/>
    <mergeCell ref="C39:F39"/>
    <mergeCell ref="G39:I39"/>
    <mergeCell ref="J39:R39"/>
    <mergeCell ref="S39:U39"/>
    <mergeCell ref="V39:W39"/>
    <mergeCell ref="G38:I38"/>
    <mergeCell ref="J38:R38"/>
    <mergeCell ref="S38:U38"/>
    <mergeCell ref="S46:U46"/>
    <mergeCell ref="V46:W46"/>
    <mergeCell ref="C47:F47"/>
    <mergeCell ref="G47:I47"/>
    <mergeCell ref="J47:R47"/>
    <mergeCell ref="S47:U47"/>
    <mergeCell ref="V47:W47"/>
    <mergeCell ref="C46:F46"/>
    <mergeCell ref="G46:I46"/>
    <mergeCell ref="J46:R46"/>
    <mergeCell ref="V50:W50"/>
    <mergeCell ref="C48:F48"/>
    <mergeCell ref="G48:I48"/>
    <mergeCell ref="J48:R48"/>
    <mergeCell ref="S48:U48"/>
    <mergeCell ref="V48:W48"/>
    <mergeCell ref="J50:R50"/>
    <mergeCell ref="C50:F50"/>
    <mergeCell ref="G50:I50"/>
    <mergeCell ref="S50:U50"/>
  </mergeCells>
  <conditionalFormatting sqref="C4 F20 O4 F12 I16 I12 F16 F8 L16 I20 L20 R24 O20 C12 C16 C20 C24 C8 O24 L24 I24 F24 C10 C14 F14 C18 F18 I18 C22 L22 I22 F22 I26 L26 O26 C26 C3:T3">
    <cfRule type="cellIs" priority="21" dxfId="0" operator="equal" stopIfTrue="1">
      <formula>0</formula>
    </cfRule>
  </conditionalFormatting>
  <conditionalFormatting sqref="C9">
    <cfRule type="cellIs" priority="22" dxfId="0" operator="equal" stopIfTrue="1">
      <formula>0</formula>
    </cfRule>
  </conditionalFormatting>
  <conditionalFormatting sqref="C13 F13">
    <cfRule type="cellIs" priority="23" dxfId="0" operator="equal" stopIfTrue="1">
      <formula>0</formula>
    </cfRule>
  </conditionalFormatting>
  <conditionalFormatting sqref="C17 F17 I17">
    <cfRule type="cellIs" priority="24" dxfId="0" operator="equal" stopIfTrue="1">
      <formula>0</formula>
    </cfRule>
  </conditionalFormatting>
  <conditionalFormatting sqref="C21 L21 I21 F21">
    <cfRule type="cellIs" priority="25" dxfId="0" operator="equal" stopIfTrue="1">
      <formula>0</formula>
    </cfRule>
  </conditionalFormatting>
  <conditionalFormatting sqref="F25 I25 L25 O25 C25">
    <cfRule type="cellIs" priority="26" dxfId="0" operator="equal" stopIfTrue="1">
      <formula>0</formula>
    </cfRule>
  </conditionalFormatting>
  <conditionalFormatting sqref="L8">
    <cfRule type="cellIs" priority="19" dxfId="0" operator="equal" stopIfTrue="1">
      <formula>0</formula>
    </cfRule>
  </conditionalFormatting>
  <conditionalFormatting sqref="R12">
    <cfRule type="cellIs" priority="29" dxfId="0" operator="equal" stopIfTrue="1">
      <formula>0</formula>
    </cfRule>
  </conditionalFormatting>
  <conditionalFormatting sqref="R14">
    <cfRule type="cellIs" priority="30" dxfId="0" operator="equal" stopIfTrue="1">
      <formula>0</formula>
    </cfRule>
  </conditionalFormatting>
  <conditionalFormatting sqref="R13">
    <cfRule type="cellIs" priority="31" dxfId="0" operator="equal" stopIfTrue="1">
      <formula>0</formula>
    </cfRule>
  </conditionalFormatting>
  <conditionalFormatting sqref="O6">
    <cfRule type="cellIs" priority="32" dxfId="0" operator="equal" stopIfTrue="1">
      <formula>0</formula>
    </cfRule>
  </conditionalFormatting>
  <conditionalFormatting sqref="O5">
    <cfRule type="cellIs" priority="33" dxfId="0" operator="equal" stopIfTrue="1">
      <formula>0</formula>
    </cfRule>
  </conditionalFormatting>
  <conditionalFormatting sqref="O16">
    <cfRule type="cellIs" priority="34" dxfId="0" operator="equal" stopIfTrue="1">
      <formula>0</formula>
    </cfRule>
  </conditionalFormatting>
  <conditionalFormatting sqref="O17">
    <cfRule type="cellIs" priority="35" dxfId="0" operator="equal" stopIfTrue="1">
      <formula>0</formula>
    </cfRule>
  </conditionalFormatting>
  <conditionalFormatting sqref="O8 O10">
    <cfRule type="cellIs" priority="36" dxfId="0" operator="equal" stopIfTrue="1">
      <formula>0</formula>
    </cfRule>
  </conditionalFormatting>
  <conditionalFormatting sqref="O9">
    <cfRule type="cellIs" priority="37" dxfId="0" operator="equal" stopIfTrue="1">
      <formula>0</formula>
    </cfRule>
  </conditionalFormatting>
  <conditionalFormatting sqref="R16">
    <cfRule type="cellIs" priority="42" dxfId="0" operator="equal" stopIfTrue="1">
      <formula>0</formula>
    </cfRule>
  </conditionalFormatting>
  <conditionalFormatting sqref="R17">
    <cfRule type="cellIs" priority="43" dxfId="0" operator="equal" stopIfTrue="1">
      <formula>0</formula>
    </cfRule>
  </conditionalFormatting>
  <conditionalFormatting sqref="I8 I10">
    <cfRule type="cellIs" priority="44" dxfId="0" operator="equal" stopIfTrue="1">
      <formula>0</formula>
    </cfRule>
  </conditionalFormatting>
  <conditionalFormatting sqref="I9">
    <cfRule type="cellIs" priority="45" dxfId="0" operator="equal" stopIfTrue="1">
      <formula>0</formula>
    </cfRule>
  </conditionalFormatting>
  <conditionalFormatting sqref="O12">
    <cfRule type="cellIs" priority="46" dxfId="0" operator="equal" stopIfTrue="1">
      <formula>0</formula>
    </cfRule>
  </conditionalFormatting>
  <conditionalFormatting sqref="O13">
    <cfRule type="cellIs" priority="47" dxfId="0" operator="equal" stopIfTrue="1">
      <formula>0</formula>
    </cfRule>
  </conditionalFormatting>
  <conditionalFormatting sqref="L10">
    <cfRule type="cellIs" priority="49" dxfId="0" operator="equal" stopIfTrue="1">
      <formula>0</formula>
    </cfRule>
  </conditionalFormatting>
  <conditionalFormatting sqref="I4">
    <cfRule type="cellIs" priority="51" dxfId="0" operator="equal" stopIfTrue="1">
      <formula>0</formula>
    </cfRule>
  </conditionalFormatting>
  <conditionalFormatting sqref="F4 F6">
    <cfRule type="cellIs" priority="54" dxfId="0" operator="equal" stopIfTrue="1">
      <formula>0</formula>
    </cfRule>
  </conditionalFormatting>
  <conditionalFormatting sqref="F5">
    <cfRule type="cellIs" priority="55" dxfId="0" operator="equal" stopIfTrue="1">
      <formula>0</formula>
    </cfRule>
  </conditionalFormatting>
  <conditionalFormatting sqref="L12 L14">
    <cfRule type="cellIs" priority="56" dxfId="0" operator="equal" stopIfTrue="1">
      <formula>0</formula>
    </cfRule>
  </conditionalFormatting>
  <conditionalFormatting sqref="L13">
    <cfRule type="cellIs" priority="57" dxfId="0" operator="equal" stopIfTrue="1">
      <formula>0</formula>
    </cfRule>
  </conditionalFormatting>
  <conditionalFormatting sqref="R20 R22">
    <cfRule type="cellIs" priority="58" dxfId="0" operator="equal" stopIfTrue="1">
      <formula>0</formula>
    </cfRule>
  </conditionalFormatting>
  <conditionalFormatting sqref="R21">
    <cfRule type="cellIs" priority="59" dxfId="0" operator="equal" stopIfTrue="1">
      <formula>0</formula>
    </cfRule>
  </conditionalFormatting>
  <conditionalFormatting sqref="L9">
    <cfRule type="cellIs" priority="20" dxfId="0" operator="equal" stopIfTrue="1">
      <formula>0</formula>
    </cfRule>
  </conditionalFormatting>
  <conditionalFormatting sqref="R8">
    <cfRule type="cellIs" priority="17" dxfId="0" operator="equal" stopIfTrue="1">
      <formula>0</formula>
    </cfRule>
  </conditionalFormatting>
  <conditionalFormatting sqref="R9">
    <cfRule type="cellIs" priority="18" dxfId="0" operator="equal" stopIfTrue="1">
      <formula>0</formula>
    </cfRule>
  </conditionalFormatting>
  <conditionalFormatting sqref="L4">
    <cfRule type="cellIs" priority="15" dxfId="0" operator="equal" stopIfTrue="1">
      <formula>0</formula>
    </cfRule>
  </conditionalFormatting>
  <conditionalFormatting sqref="L5">
    <cfRule type="cellIs" priority="16" dxfId="0" operator="equal" stopIfTrue="1">
      <formula>0</formula>
    </cfRule>
  </conditionalFormatting>
  <conditionalFormatting sqref="R4">
    <cfRule type="cellIs" priority="13" dxfId="0" operator="equal" stopIfTrue="1">
      <formula>0</formula>
    </cfRule>
  </conditionalFormatting>
  <conditionalFormatting sqref="R5">
    <cfRule type="cellIs" priority="14" dxfId="0" operator="equal" stopIfTrue="1">
      <formula>0</formula>
    </cfRule>
  </conditionalFormatting>
  <conditionalFormatting sqref="R6">
    <cfRule type="cellIs" priority="12" dxfId="0" operator="equal" stopIfTrue="1">
      <formula>0</formula>
    </cfRule>
  </conditionalFormatting>
  <conditionalFormatting sqref="L6">
    <cfRule type="cellIs" priority="11" dxfId="0" operator="equal" stopIfTrue="1">
      <formula>0</formula>
    </cfRule>
  </conditionalFormatting>
  <conditionalFormatting sqref="R18">
    <cfRule type="cellIs" priority="10" dxfId="0" operator="equal" stopIfTrue="1">
      <formula>0</formula>
    </cfRule>
  </conditionalFormatting>
  <conditionalFormatting sqref="I5">
    <cfRule type="cellIs" priority="9" dxfId="0" operator="equal" stopIfTrue="1">
      <formula>0</formula>
    </cfRule>
  </conditionalFormatting>
  <conditionalFormatting sqref="O18">
    <cfRule type="cellIs" priority="6" dxfId="0" operator="equal" stopIfTrue="1">
      <formula>0</formula>
    </cfRule>
  </conditionalFormatting>
  <conditionalFormatting sqref="O14">
    <cfRule type="cellIs" priority="5" dxfId="0" operator="equal" stopIfTrue="1">
      <formula>0</formula>
    </cfRule>
  </conditionalFormatting>
  <conditionalFormatting sqref="R10">
    <cfRule type="cellIs" priority="3" dxfId="0" operator="equal" stopIfTrue="1">
      <formula>0</formula>
    </cfRule>
  </conditionalFormatting>
  <conditionalFormatting sqref="F26">
    <cfRule type="cellIs" priority="2" dxfId="0" operator="equal" stopIfTrue="1">
      <formula>0</formula>
    </cfRule>
  </conditionalFormatting>
  <conditionalFormatting sqref="I6">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2.xml><?xml version="1.0" encoding="utf-8"?>
<worksheet xmlns="http://schemas.openxmlformats.org/spreadsheetml/2006/main" xmlns:r="http://schemas.openxmlformats.org/officeDocument/2006/relationships">
  <dimension ref="A2:G6"/>
  <sheetViews>
    <sheetView zoomScalePageLayoutView="0" workbookViewId="0" topLeftCell="A1">
      <selection activeCell="F9" sqref="F9"/>
    </sheetView>
  </sheetViews>
  <sheetFormatPr defaultColWidth="9.00390625" defaultRowHeight="13.5"/>
  <cols>
    <col min="1" max="1" width="11.00390625" style="0" bestFit="1" customWidth="1"/>
    <col min="2" max="3" width="15.50390625" style="0" bestFit="1" customWidth="1"/>
    <col min="4" max="6" width="11.375" style="0" bestFit="1" customWidth="1"/>
    <col min="7" max="7" width="12.50390625" style="0" bestFit="1" customWidth="1"/>
  </cols>
  <sheetData>
    <row r="2" spans="1:7" ht="13.5">
      <c r="A2" s="26" t="s">
        <v>40</v>
      </c>
      <c r="B2" s="26" t="s">
        <v>41</v>
      </c>
      <c r="C2" s="26" t="s">
        <v>42</v>
      </c>
      <c r="D2" s="26" t="s">
        <v>43</v>
      </c>
      <c r="E2" s="26" t="s">
        <v>44</v>
      </c>
      <c r="F2" s="26" t="s">
        <v>45</v>
      </c>
      <c r="G2" s="26" t="s">
        <v>46</v>
      </c>
    </row>
    <row r="3" spans="1:7" ht="13.5">
      <c r="A3" s="27">
        <v>43051</v>
      </c>
      <c r="B3" s="26" t="s">
        <v>48</v>
      </c>
      <c r="C3" s="26" t="s">
        <v>50</v>
      </c>
      <c r="D3" s="26" t="s">
        <v>47</v>
      </c>
      <c r="E3" s="26" t="s">
        <v>55</v>
      </c>
      <c r="F3" s="26" t="s">
        <v>52</v>
      </c>
      <c r="G3" s="26" t="s">
        <v>52</v>
      </c>
    </row>
    <row r="4" spans="1:7" ht="13.5">
      <c r="A4" s="27">
        <v>43057</v>
      </c>
      <c r="B4" s="26" t="s">
        <v>47</v>
      </c>
      <c r="C4" s="26" t="s">
        <v>48</v>
      </c>
      <c r="D4" s="26" t="s">
        <v>77</v>
      </c>
      <c r="E4" s="26" t="s">
        <v>55</v>
      </c>
      <c r="F4" s="26" t="s">
        <v>54</v>
      </c>
      <c r="G4" s="26" t="s">
        <v>53</v>
      </c>
    </row>
    <row r="5" spans="1:7" ht="13.5">
      <c r="A5" s="27">
        <v>43062</v>
      </c>
      <c r="B5" s="26" t="s">
        <v>47</v>
      </c>
      <c r="C5" s="26" t="s">
        <v>51</v>
      </c>
      <c r="D5" s="26" t="s">
        <v>60</v>
      </c>
      <c r="E5" s="26" t="s">
        <v>55</v>
      </c>
      <c r="F5" s="26" t="s">
        <v>55</v>
      </c>
      <c r="G5" s="26" t="s">
        <v>47</v>
      </c>
    </row>
    <row r="6" spans="1:7" ht="13.5">
      <c r="A6" s="27">
        <v>43064</v>
      </c>
      <c r="B6" s="26" t="s">
        <v>47</v>
      </c>
      <c r="C6" s="26" t="s">
        <v>49</v>
      </c>
      <c r="D6" s="26" t="s">
        <v>61</v>
      </c>
      <c r="E6" s="26" t="s">
        <v>48</v>
      </c>
      <c r="F6" s="26" t="s">
        <v>49</v>
      </c>
      <c r="G6" s="26" t="s">
        <v>47</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吉村実</dc:creator>
  <cp:keywords/>
  <dc:description/>
  <cp:lastModifiedBy>01</cp:lastModifiedBy>
  <cp:lastPrinted>2017-12-04T00:07:01Z</cp:lastPrinted>
  <dcterms:created xsi:type="dcterms:W3CDTF">2015-05-31T01:18:23Z</dcterms:created>
  <dcterms:modified xsi:type="dcterms:W3CDTF">2018-04-04T10:58:11Z</dcterms:modified>
  <cp:category/>
  <cp:version/>
  <cp:contentType/>
  <cp:contentStatus/>
</cp:coreProperties>
</file>