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40" tabRatio="608" activeTab="0"/>
  </bookViews>
  <sheets>
    <sheet name="2年生育成リーグ成績表" sheetId="1" r:id="rId1"/>
    <sheet name="2年生育成リーグ管理表" sheetId="2" r:id="rId2"/>
  </sheets>
  <definedNames>
    <definedName name="_xlnm.Print_Area" localSheetId="0">'2年生育成リーグ成績表'!$A$1:$AM$16</definedName>
  </definedNames>
  <calcPr fullCalcOnLoad="1"/>
</workbook>
</file>

<file path=xl/comments1.xml><?xml version="1.0" encoding="utf-8"?>
<comments xmlns="http://schemas.openxmlformats.org/spreadsheetml/2006/main">
  <authors>
    <author>野口哲夫</author>
  </authors>
  <commentList>
    <comment ref="B1" authorId="0">
      <text>
        <r>
          <rPr>
            <b/>
            <sz val="9"/>
            <color indexed="10"/>
            <rFont val="ＭＳ Ｐゴシック"/>
            <family val="3"/>
          </rPr>
          <t>年度を入力</t>
        </r>
      </text>
    </comment>
    <comment ref="A7" authorId="0">
      <text>
        <r>
          <rPr>
            <b/>
            <sz val="9"/>
            <color indexed="10"/>
            <rFont val="ＭＳ Ｐゴシック"/>
            <family val="3"/>
          </rPr>
          <t>チーム名を入力</t>
        </r>
      </text>
    </comment>
    <comment ref="A11" authorId="0">
      <text>
        <r>
          <rPr>
            <b/>
            <sz val="9"/>
            <color indexed="10"/>
            <rFont val="ＭＳ Ｐゴシック"/>
            <family val="3"/>
          </rPr>
          <t>チーム名を入力</t>
        </r>
      </text>
    </comment>
    <comment ref="A13" authorId="0">
      <text>
        <r>
          <rPr>
            <b/>
            <sz val="9"/>
            <color indexed="10"/>
            <rFont val="ＭＳ Ｐゴシック"/>
            <family val="3"/>
          </rPr>
          <t>チーム名を入力</t>
        </r>
      </text>
    </comment>
    <comment ref="A15" authorId="0">
      <text>
        <r>
          <rPr>
            <b/>
            <sz val="9"/>
            <color indexed="10"/>
            <rFont val="ＭＳ Ｐゴシック"/>
            <family val="3"/>
          </rPr>
          <t>チーム名を入力</t>
        </r>
      </text>
    </comment>
    <comment ref="A9" authorId="0">
      <text>
        <r>
          <rPr>
            <b/>
            <sz val="9"/>
            <color indexed="10"/>
            <rFont val="ＭＳ Ｐゴシック"/>
            <family val="3"/>
          </rPr>
          <t>チーム名を入力</t>
        </r>
      </text>
    </comment>
    <comment ref="A1" authorId="0">
      <text>
        <r>
          <rPr>
            <b/>
            <sz val="9"/>
            <color indexed="10"/>
            <rFont val="ＭＳ Ｐゴシック"/>
            <family val="3"/>
          </rPr>
          <t>年度を入力</t>
        </r>
      </text>
    </comment>
  </commentList>
</comments>
</file>

<file path=xl/comments2.xml><?xml version="1.0" encoding="utf-8"?>
<comments xmlns="http://schemas.openxmlformats.org/spreadsheetml/2006/main">
  <authors>
    <author>TOSAKA W</author>
  </authors>
  <commentList>
    <comment ref="C3" authorId="0">
      <text>
        <r>
          <rPr>
            <b/>
            <sz val="9"/>
            <color indexed="10"/>
            <rFont val="ＭＳ Ｐゴシック"/>
            <family val="3"/>
          </rPr>
          <t>得点を入力</t>
        </r>
      </text>
    </comment>
    <comment ref="F3" authorId="0">
      <text>
        <r>
          <rPr>
            <b/>
            <sz val="9"/>
            <color indexed="10"/>
            <rFont val="ＭＳ Ｐゴシック"/>
            <family val="3"/>
          </rPr>
          <t>4/1の形式で入力</t>
        </r>
      </text>
    </comment>
    <comment ref="E3" authorId="0">
      <text>
        <r>
          <rPr>
            <b/>
            <sz val="9"/>
            <color indexed="10"/>
            <rFont val="ＭＳ Ｐゴシック"/>
            <family val="3"/>
          </rPr>
          <t>得点を入力</t>
        </r>
      </text>
    </comment>
  </commentList>
</comments>
</file>

<file path=xl/sharedStrings.xml><?xml version="1.0" encoding="utf-8"?>
<sst xmlns="http://schemas.openxmlformats.org/spreadsheetml/2006/main" count="114" uniqueCount="42">
  <si>
    <t>試合数</t>
  </si>
  <si>
    <t>残試合数</t>
  </si>
  <si>
    <t>チーム名</t>
  </si>
  <si>
    <t>得点</t>
  </si>
  <si>
    <t>曜</t>
  </si>
  <si>
    <t>残数</t>
  </si>
  <si>
    <t>勝数</t>
  </si>
  <si>
    <t>負数</t>
  </si>
  <si>
    <t>引分</t>
  </si>
  <si>
    <t>勝点</t>
  </si>
  <si>
    <t>失点</t>
  </si>
  <si>
    <t>得失点差</t>
  </si>
  <si>
    <t>判定値</t>
  </si>
  <si>
    <t>順位</t>
  </si>
  <si>
    <t>現在</t>
  </si>
  <si>
    <t>－</t>
  </si>
  <si>
    <t>残</t>
  </si>
  <si>
    <t>勝</t>
  </si>
  <si>
    <t>負</t>
  </si>
  <si>
    <t>分</t>
  </si>
  <si>
    <t>年 月 日</t>
  </si>
  <si>
    <t>会         場</t>
  </si>
  <si>
    <t>得失</t>
  </si>
  <si>
    <t>NO.</t>
  </si>
  <si>
    <t>会場提供チーム</t>
  </si>
  <si>
    <t>平成</t>
  </si>
  <si>
    <t>大二</t>
  </si>
  <si>
    <t>立野</t>
  </si>
  <si>
    <t>成績表</t>
  </si>
  <si>
    <t xml:space="preserve"> Aブロック</t>
  </si>
  <si>
    <t>大泉</t>
  </si>
  <si>
    <t>石神井</t>
  </si>
  <si>
    <t>光和</t>
  </si>
  <si>
    <t>年度　2年生育成大会</t>
  </si>
  <si>
    <t>練馬区立光和小学校</t>
  </si>
  <si>
    <t>光和イレブン</t>
  </si>
  <si>
    <t>土</t>
  </si>
  <si>
    <t>練馬区立立野小学校</t>
  </si>
  <si>
    <t>立野グリーンズ</t>
  </si>
  <si>
    <t>土</t>
  </si>
  <si>
    <t>練馬区立大泉小学校</t>
  </si>
  <si>
    <t>大泉ＪＦＣ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</si>
</sst>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e\.mm\.dd"/>
    <numFmt numFmtId="177" formatCode="yyyy/mm/dd"/>
    <numFmt numFmtId="178" formatCode="[$-411]ggge&quot;年&quot;mm&quot;月&quot;dd&quot;日&quot;"/>
    <numFmt numFmtId="179" formatCode="mmm\-yyyy"/>
  </numFmts>
  <fonts count="55">
    <font>
      <sz val="11"/>
      <name val="ＭＳ Ｐゴシック"/>
      <family val="3"/>
    </font>
    <font>
      <sz val="6"/>
      <name val="ＭＳ Ｐゴシック"/>
      <family val="3"/>
    </font>
    <font>
      <sz val="8"/>
      <name val="HG丸ｺﾞｼｯｸM-PRO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1"/>
      <name val="HG丸ｺﾞｼｯｸM-PRO"/>
      <family val="3"/>
    </font>
    <font>
      <sz val="10"/>
      <color indexed="10"/>
      <name val="ＭＳ Ｐゴシック"/>
      <family val="3"/>
    </font>
    <font>
      <sz val="11"/>
      <name val="ＭＳ 明朝"/>
      <family val="1"/>
    </font>
    <font>
      <sz val="11"/>
      <name val="ＭＳ Ｐ明朝"/>
      <family val="1"/>
    </font>
    <font>
      <sz val="6"/>
      <name val="ＭＳ Ｐ明朝"/>
      <family val="1"/>
    </font>
    <font>
      <b/>
      <sz val="24"/>
      <name val="ＭＳ Ｐゴシック"/>
      <family val="3"/>
    </font>
    <font>
      <sz val="14"/>
      <name val="ＭＳ Ｐゴシック"/>
      <family val="3"/>
    </font>
    <font>
      <b/>
      <sz val="14"/>
      <color indexed="10"/>
      <name val="ＭＳ Ｐゴシック"/>
      <family val="3"/>
    </font>
    <font>
      <sz val="16"/>
      <name val="ＭＳ Ｐゴシック"/>
      <family val="3"/>
    </font>
    <font>
      <b/>
      <sz val="9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3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Ｐゴシック"/>
      <family val="3"/>
    </font>
    <font>
      <sz val="10"/>
      <color rgb="FF0070C0"/>
      <name val="ＭＳ Ｐゴシック"/>
      <family val="3"/>
    </font>
    <font>
      <b/>
      <sz val="8"/>
      <name val="ＭＳ Ｐゴシック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7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double"/>
      <right style="medium"/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thin"/>
      <right style="thin">
        <color indexed="9"/>
      </right>
      <top style="thin"/>
      <bottom>
        <color indexed="63"/>
      </bottom>
    </border>
    <border>
      <left style="thin">
        <color indexed="9"/>
      </left>
      <right style="thin"/>
      <top style="thin"/>
      <bottom>
        <color indexed="63"/>
      </bottom>
    </border>
    <border>
      <left style="thin"/>
      <right style="thin">
        <color indexed="9"/>
      </right>
      <top>
        <color indexed="63"/>
      </top>
      <bottom style="thin"/>
    </border>
    <border>
      <left style="thin">
        <color indexed="9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1" applyNumberFormat="0" applyAlignment="0" applyProtection="0"/>
    <xf numFmtId="0" fontId="39" fillId="26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0" fillId="0" borderId="3" applyNumberFormat="0" applyFill="0" applyAlignment="0" applyProtection="0"/>
    <xf numFmtId="0" fontId="41" fillId="28" borderId="0" applyNumberFormat="0" applyBorder="0" applyAlignment="0" applyProtection="0"/>
    <xf numFmtId="0" fontId="42" fillId="29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29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0" borderId="4" applyNumberFormat="0" applyAlignment="0" applyProtection="0"/>
    <xf numFmtId="0" fontId="9" fillId="0" borderId="0">
      <alignment/>
      <protection/>
    </xf>
    <xf numFmtId="0" fontId="4" fillId="0" borderId="0" applyNumberFormat="0" applyFill="0" applyBorder="0" applyAlignment="0" applyProtection="0"/>
    <xf numFmtId="0" fontId="51" fillId="31" borderId="0" applyNumberFormat="0" applyBorder="0" applyAlignment="0" applyProtection="0"/>
  </cellStyleXfs>
  <cellXfs count="136">
    <xf numFmtId="0" fontId="0" fillId="0" borderId="0" xfId="0" applyAlignment="1">
      <alignment/>
    </xf>
    <xf numFmtId="0" fontId="10" fillId="0" borderId="0" xfId="61" applyFont="1" applyFill="1">
      <alignment/>
      <protection/>
    </xf>
    <xf numFmtId="0" fontId="0" fillId="0" borderId="0" xfId="61" applyFont="1" applyFill="1">
      <alignment/>
      <protection/>
    </xf>
    <xf numFmtId="176" fontId="6" fillId="32" borderId="10" xfId="61" applyNumberFormat="1" applyFont="1" applyFill="1" applyBorder="1" applyAlignment="1">
      <alignment vertical="center"/>
      <protection/>
    </xf>
    <xf numFmtId="0" fontId="6" fillId="32" borderId="10" xfId="61" applyFont="1" applyFill="1" applyBorder="1" applyAlignment="1">
      <alignment horizontal="center" vertical="center"/>
      <protection/>
    </xf>
    <xf numFmtId="0" fontId="6" fillId="33" borderId="10" xfId="61" applyFont="1" applyFill="1" applyBorder="1" applyAlignment="1">
      <alignment shrinkToFit="1"/>
      <protection/>
    </xf>
    <xf numFmtId="0" fontId="0" fillId="0" borderId="10" xfId="61" applyFont="1" applyFill="1" applyBorder="1" applyProtection="1">
      <alignment/>
      <protection locked="0"/>
    </xf>
    <xf numFmtId="0" fontId="8" fillId="34" borderId="10" xfId="61" applyFont="1" applyFill="1" applyBorder="1" applyAlignment="1">
      <alignment horizontal="center" vertical="center"/>
      <protection/>
    </xf>
    <xf numFmtId="0" fontId="0" fillId="34" borderId="10" xfId="61" applyFont="1" applyFill="1" applyBorder="1" applyProtection="1">
      <alignment/>
      <protection locked="0"/>
    </xf>
    <xf numFmtId="0" fontId="6" fillId="32" borderId="10" xfId="61" applyFont="1" applyFill="1" applyBorder="1" applyAlignment="1" applyProtection="1">
      <alignment horizontal="center" vertical="center"/>
      <protection locked="0"/>
    </xf>
    <xf numFmtId="0" fontId="6" fillId="32" borderId="10" xfId="61" applyFont="1" applyFill="1" applyBorder="1" applyAlignment="1" applyProtection="1">
      <alignment vertical="center"/>
      <protection/>
    </xf>
    <xf numFmtId="0" fontId="6" fillId="33" borderId="10" xfId="61" applyFont="1" applyFill="1" applyBorder="1" applyAlignment="1" applyProtection="1">
      <alignment vertical="center"/>
      <protection/>
    </xf>
    <xf numFmtId="0" fontId="6" fillId="32" borderId="10" xfId="61" applyFont="1" applyFill="1" applyBorder="1">
      <alignment/>
      <protection/>
    </xf>
    <xf numFmtId="0" fontId="6" fillId="35" borderId="0" xfId="61" applyFont="1" applyFill="1" applyBorder="1" applyAlignment="1">
      <alignment horizontal="center" vertical="center"/>
      <protection/>
    </xf>
    <xf numFmtId="0" fontId="6" fillId="35" borderId="0" xfId="61" applyFont="1" applyFill="1" applyBorder="1" applyAlignment="1" applyProtection="1">
      <alignment vertical="center"/>
      <protection/>
    </xf>
    <xf numFmtId="0" fontId="6" fillId="35" borderId="0" xfId="61" applyFont="1" applyFill="1">
      <alignment/>
      <protection/>
    </xf>
    <xf numFmtId="0" fontId="10" fillId="35" borderId="0" xfId="61" applyFont="1" applyFill="1">
      <alignment/>
      <protection/>
    </xf>
    <xf numFmtId="176" fontId="0" fillId="34" borderId="10" xfId="61" applyNumberFormat="1" applyFont="1" applyFill="1" applyBorder="1" applyAlignment="1" applyProtection="1">
      <alignment vertical="center"/>
      <protection locked="0"/>
    </xf>
    <xf numFmtId="0" fontId="10" fillId="34" borderId="10" xfId="61" applyFont="1" applyFill="1" applyBorder="1" applyProtection="1">
      <alignment/>
      <protection locked="0"/>
    </xf>
    <xf numFmtId="0" fontId="12" fillId="36" borderId="0" xfId="0" applyFont="1" applyFill="1" applyBorder="1" applyAlignment="1" applyProtection="1">
      <alignment vertic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6" fillId="35" borderId="0" xfId="0" applyFont="1" applyFill="1" applyAlignment="1" applyProtection="1">
      <alignment/>
      <protection/>
    </xf>
    <xf numFmtId="177" fontId="13" fillId="35" borderId="0" xfId="0" applyNumberFormat="1" applyFont="1" applyFill="1" applyBorder="1" applyAlignment="1" applyProtection="1">
      <alignment/>
      <protection/>
    </xf>
    <xf numFmtId="177" fontId="0" fillId="35" borderId="0" xfId="0" applyNumberFormat="1" applyFont="1" applyFill="1" applyBorder="1" applyAlignment="1" applyProtection="1">
      <alignment horizontal="center"/>
      <protection/>
    </xf>
    <xf numFmtId="177" fontId="5" fillId="35" borderId="0" xfId="0" applyNumberFormat="1" applyFont="1" applyFill="1" applyBorder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0" fontId="2" fillId="35" borderId="0" xfId="0" applyFont="1" applyFill="1" applyAlignment="1" applyProtection="1">
      <alignment/>
      <protection/>
    </xf>
    <xf numFmtId="177" fontId="6" fillId="35" borderId="0" xfId="0" applyNumberFormat="1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3" fillId="35" borderId="0" xfId="0" applyNumberFormat="1" applyFont="1" applyFill="1" applyBorder="1" applyAlignment="1" applyProtection="1">
      <alignment horizontal="center" vertical="center"/>
      <protection/>
    </xf>
    <xf numFmtId="0" fontId="13" fillId="35" borderId="11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Alignment="1" applyProtection="1">
      <alignment horizontal="center" vertical="center"/>
      <protection/>
    </xf>
    <xf numFmtId="0" fontId="0" fillId="35" borderId="0" xfId="0" applyNumberFormat="1" applyFont="1" applyFill="1" applyBorder="1" applyAlignment="1" applyProtection="1">
      <alignment horizontal="center" vertical="center"/>
      <protection/>
    </xf>
    <xf numFmtId="0" fontId="13" fillId="35" borderId="12" xfId="0" applyNumberFormat="1" applyFont="1" applyFill="1" applyBorder="1" applyAlignment="1" applyProtection="1">
      <alignment horizontal="center" vertical="center"/>
      <protection/>
    </xf>
    <xf numFmtId="0" fontId="0" fillId="35" borderId="13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3" fillId="35" borderId="13" xfId="0" applyNumberFormat="1" applyFont="1" applyFill="1" applyBorder="1" applyAlignment="1" applyProtection="1">
      <alignment horizontal="center" vertical="center"/>
      <protection/>
    </xf>
    <xf numFmtId="0" fontId="13" fillId="35" borderId="14" xfId="0" applyNumberFormat="1" applyFont="1" applyFill="1" applyBorder="1" applyAlignment="1" applyProtection="1">
      <alignment horizontal="center" vertical="center"/>
      <protection/>
    </xf>
    <xf numFmtId="0" fontId="13" fillId="35" borderId="15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/>
      <protection/>
    </xf>
    <xf numFmtId="0" fontId="13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 horizontal="center"/>
      <protection/>
    </xf>
    <xf numFmtId="0" fontId="2" fillId="0" borderId="0" xfId="0" applyFont="1" applyFill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/>
      <protection/>
    </xf>
    <xf numFmtId="0" fontId="0" fillId="34" borderId="10" xfId="61" applyFont="1" applyFill="1" applyBorder="1" applyProtection="1">
      <alignment/>
      <protection locked="0"/>
    </xf>
    <xf numFmtId="0" fontId="52" fillId="34" borderId="10" xfId="61" applyFont="1" applyFill="1" applyBorder="1" applyAlignment="1">
      <alignment horizontal="center" vertical="center"/>
      <protection/>
    </xf>
    <xf numFmtId="0" fontId="13" fillId="37" borderId="0" xfId="0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53" fillId="34" borderId="10" xfId="61" applyFont="1" applyFill="1" applyBorder="1" applyAlignment="1">
      <alignment horizontal="center" vertical="center"/>
      <protection/>
    </xf>
    <xf numFmtId="0" fontId="13" fillId="33" borderId="16" xfId="0" applyNumberFormat="1" applyFont="1" applyFill="1" applyBorder="1" applyAlignment="1" applyProtection="1">
      <alignment vertical="center"/>
      <protection/>
    </xf>
    <xf numFmtId="0" fontId="13" fillId="33" borderId="17" xfId="0" applyFont="1" applyFill="1" applyBorder="1" applyAlignment="1" applyProtection="1">
      <alignment vertical="center"/>
      <protection/>
    </xf>
    <xf numFmtId="0" fontId="13" fillId="35" borderId="0" xfId="0" applyNumberFormat="1" applyFont="1" applyFill="1" applyBorder="1" applyAlignment="1" applyProtection="1">
      <alignment horizontal="center" vertical="center"/>
      <protection/>
    </xf>
    <xf numFmtId="0" fontId="13" fillId="35" borderId="12" xfId="0" applyFont="1" applyFill="1" applyBorder="1" applyAlignment="1" applyProtection="1">
      <alignment horizontal="center" vertical="center"/>
      <protection/>
    </xf>
    <xf numFmtId="0" fontId="5" fillId="38" borderId="18" xfId="0" applyFont="1" applyFill="1" applyBorder="1" applyAlignment="1" applyProtection="1">
      <alignment horizontal="center" vertical="center" shrinkToFit="1"/>
      <protection locked="0"/>
    </xf>
    <xf numFmtId="0" fontId="5" fillId="38" borderId="10" xfId="0" applyFont="1" applyFill="1" applyBorder="1" applyAlignment="1" applyProtection="1">
      <alignment horizontal="center" vertical="center" shrinkToFit="1"/>
      <protection locked="0"/>
    </xf>
    <xf numFmtId="0" fontId="13" fillId="35" borderId="19" xfId="0" applyNumberFormat="1" applyFont="1" applyFill="1" applyBorder="1" applyAlignment="1" applyProtection="1">
      <alignment horizontal="center" vertical="center"/>
      <protection/>
    </xf>
    <xf numFmtId="0" fontId="13" fillId="35" borderId="20" xfId="0" applyNumberFormat="1" applyFont="1" applyFill="1" applyBorder="1" applyAlignment="1" applyProtection="1">
      <alignment horizontal="center" vertical="center"/>
      <protection/>
    </xf>
    <xf numFmtId="0" fontId="13" fillId="35" borderId="21" xfId="0" applyFont="1" applyFill="1" applyBorder="1" applyAlignment="1" applyProtection="1">
      <alignment horizontal="center" vertical="center"/>
      <protection/>
    </xf>
    <xf numFmtId="0" fontId="13" fillId="35" borderId="11" xfId="0" applyNumberFormat="1" applyFont="1" applyFill="1" applyBorder="1" applyAlignment="1" applyProtection="1">
      <alignment horizontal="center" vertical="center"/>
      <protection/>
    </xf>
    <xf numFmtId="0" fontId="13" fillId="0" borderId="16" xfId="0" applyNumberFormat="1" applyFont="1" applyFill="1" applyBorder="1" applyAlignment="1" applyProtection="1">
      <alignment vertical="center"/>
      <protection/>
    </xf>
    <xf numFmtId="0" fontId="13" fillId="0" borderId="17" xfId="0" applyFont="1" applyFill="1" applyBorder="1" applyAlignment="1" applyProtection="1">
      <alignment vertical="center"/>
      <protection/>
    </xf>
    <xf numFmtId="0" fontId="13" fillId="35" borderId="20" xfId="0" applyFont="1" applyFill="1" applyBorder="1" applyAlignment="1" applyProtection="1">
      <alignment horizontal="center" vertical="center"/>
      <protection/>
    </xf>
    <xf numFmtId="0" fontId="13" fillId="35" borderId="21" xfId="0" applyNumberFormat="1" applyFont="1" applyFill="1" applyBorder="1" applyAlignment="1" applyProtection="1">
      <alignment horizontal="center" vertical="center"/>
      <protection/>
    </xf>
    <xf numFmtId="0" fontId="13" fillId="35" borderId="0" xfId="0" applyFont="1" applyFill="1" applyBorder="1" applyAlignment="1" applyProtection="1">
      <alignment horizontal="center" vertical="center"/>
      <protection/>
    </xf>
    <xf numFmtId="0" fontId="13" fillId="33" borderId="22" xfId="0" applyNumberFormat="1" applyFont="1" applyFill="1" applyBorder="1" applyAlignment="1" applyProtection="1">
      <alignment vertical="center"/>
      <protection/>
    </xf>
    <xf numFmtId="0" fontId="13" fillId="33" borderId="23" xfId="0" applyFont="1" applyFill="1" applyBorder="1" applyAlignment="1" applyProtection="1">
      <alignment vertical="center"/>
      <protection/>
    </xf>
    <xf numFmtId="0" fontId="13" fillId="0" borderId="24" xfId="0" applyNumberFormat="1" applyFont="1" applyFill="1" applyBorder="1" applyAlignment="1" applyProtection="1">
      <alignment vertical="center"/>
      <protection/>
    </xf>
    <xf numFmtId="0" fontId="13" fillId="0" borderId="25" xfId="0" applyFont="1" applyFill="1" applyBorder="1" applyAlignment="1" applyProtection="1">
      <alignment vertical="center"/>
      <protection/>
    </xf>
    <xf numFmtId="0" fontId="13" fillId="33" borderId="16" xfId="0" applyNumberFormat="1" applyFont="1" applyFill="1" applyBorder="1" applyAlignment="1" applyProtection="1">
      <alignment horizontal="center" vertical="center"/>
      <protection/>
    </xf>
    <xf numFmtId="0" fontId="13" fillId="33" borderId="17" xfId="0" applyNumberFormat="1" applyFont="1" applyFill="1" applyBorder="1" applyAlignment="1" applyProtection="1">
      <alignment horizontal="center" vertical="center"/>
      <protection/>
    </xf>
    <xf numFmtId="0" fontId="13" fillId="33" borderId="18" xfId="0" applyNumberFormat="1" applyFont="1" applyFill="1" applyBorder="1" applyAlignment="1" applyProtection="1">
      <alignment horizontal="center" vertical="center"/>
      <protection/>
    </xf>
    <xf numFmtId="0" fontId="13" fillId="33" borderId="18" xfId="0" applyFont="1" applyFill="1" applyBorder="1" applyAlignment="1" applyProtection="1">
      <alignment horizontal="center" vertical="center"/>
      <protection/>
    </xf>
    <xf numFmtId="0" fontId="13" fillId="33" borderId="17" xfId="0" applyNumberFormat="1" applyFont="1" applyFill="1" applyBorder="1" applyAlignment="1" applyProtection="1">
      <alignment vertical="center"/>
      <protection/>
    </xf>
    <xf numFmtId="0" fontId="14" fillId="27" borderId="26" xfId="0" applyNumberFormat="1" applyFont="1" applyFill="1" applyBorder="1" applyAlignment="1" applyProtection="1">
      <alignment horizontal="center" vertical="center"/>
      <protection/>
    </xf>
    <xf numFmtId="0" fontId="14" fillId="27" borderId="26" xfId="0" applyFont="1" applyFill="1" applyBorder="1" applyAlignment="1" applyProtection="1">
      <alignment horizontal="center" vertical="center"/>
      <protection/>
    </xf>
    <xf numFmtId="0" fontId="13" fillId="35" borderId="27" xfId="0" applyNumberFormat="1" applyFont="1" applyFill="1" applyBorder="1" applyAlignment="1" applyProtection="1">
      <alignment horizontal="center" vertical="center"/>
      <protection/>
    </xf>
    <xf numFmtId="0" fontId="13" fillId="39" borderId="28" xfId="0" applyNumberFormat="1" applyFont="1" applyFill="1" applyBorder="1" applyAlignment="1" applyProtection="1">
      <alignment vertical="center"/>
      <protection/>
    </xf>
    <xf numFmtId="0" fontId="13" fillId="39" borderId="29" xfId="0" applyNumberFormat="1" applyFont="1" applyFill="1" applyBorder="1" applyAlignment="1" applyProtection="1">
      <alignment vertical="center"/>
      <protection/>
    </xf>
    <xf numFmtId="0" fontId="13" fillId="0" borderId="30" xfId="0" applyNumberFormat="1" applyFont="1" applyFill="1" applyBorder="1" applyAlignment="1" applyProtection="1">
      <alignment vertical="center"/>
      <protection/>
    </xf>
    <xf numFmtId="0" fontId="13" fillId="0" borderId="30" xfId="0" applyFont="1" applyFill="1" applyBorder="1" applyAlignment="1" applyProtection="1">
      <alignment vertical="center"/>
      <protection/>
    </xf>
    <xf numFmtId="0" fontId="13" fillId="33" borderId="18" xfId="0" applyNumberFormat="1" applyFont="1" applyFill="1" applyBorder="1" applyAlignment="1" applyProtection="1">
      <alignment vertical="center"/>
      <protection/>
    </xf>
    <xf numFmtId="0" fontId="13" fillId="33" borderId="18" xfId="0" applyFont="1" applyFill="1" applyBorder="1" applyAlignment="1" applyProtection="1">
      <alignment vertical="center"/>
      <protection/>
    </xf>
    <xf numFmtId="0" fontId="13" fillId="33" borderId="11" xfId="0" applyNumberFormat="1" applyFont="1" applyFill="1" applyBorder="1" applyAlignment="1" applyProtection="1">
      <alignment vertical="center"/>
      <protection/>
    </xf>
    <xf numFmtId="0" fontId="13" fillId="33" borderId="11" xfId="0" applyFont="1" applyFill="1" applyBorder="1" applyAlignment="1" applyProtection="1">
      <alignment vertical="center"/>
      <protection/>
    </xf>
    <xf numFmtId="0" fontId="13" fillId="0" borderId="25" xfId="0" applyNumberFormat="1" applyFont="1" applyFill="1" applyBorder="1" applyAlignment="1" applyProtection="1">
      <alignment vertical="center"/>
      <protection/>
    </xf>
    <xf numFmtId="0" fontId="14" fillId="27" borderId="31" xfId="0" applyNumberFormat="1" applyFont="1" applyFill="1" applyBorder="1" applyAlignment="1" applyProtection="1">
      <alignment horizontal="center" vertical="center"/>
      <protection/>
    </xf>
    <xf numFmtId="0" fontId="14" fillId="27" borderId="32" xfId="0" applyFont="1" applyFill="1" applyBorder="1" applyAlignment="1" applyProtection="1">
      <alignment horizontal="center" vertical="center"/>
      <protection/>
    </xf>
    <xf numFmtId="0" fontId="13" fillId="33" borderId="33" xfId="0" applyNumberFormat="1" applyFont="1" applyFill="1" applyBorder="1" applyAlignment="1" applyProtection="1">
      <alignment vertical="center"/>
      <protection/>
    </xf>
    <xf numFmtId="0" fontId="13" fillId="33" borderId="33" xfId="0" applyFont="1" applyFill="1" applyBorder="1" applyAlignment="1" applyProtection="1">
      <alignment vertical="center"/>
      <protection/>
    </xf>
    <xf numFmtId="0" fontId="13" fillId="33" borderId="23" xfId="0" applyNumberFormat="1" applyFont="1" applyFill="1" applyBorder="1" applyAlignment="1" applyProtection="1">
      <alignment vertical="center"/>
      <protection/>
    </xf>
    <xf numFmtId="0" fontId="13" fillId="39" borderId="0" xfId="0" applyNumberFormat="1" applyFont="1" applyFill="1" applyBorder="1" applyAlignment="1" applyProtection="1">
      <alignment vertical="center"/>
      <protection/>
    </xf>
    <xf numFmtId="0" fontId="13" fillId="39" borderId="0" xfId="0" applyFont="1" applyFill="1" applyBorder="1" applyAlignment="1" applyProtection="1">
      <alignment vertical="center"/>
      <protection/>
    </xf>
    <xf numFmtId="0" fontId="13" fillId="38" borderId="20" xfId="0" applyFont="1" applyFill="1" applyBorder="1" applyAlignment="1" applyProtection="1">
      <alignment horizontal="center" vertical="center" shrinkToFit="1"/>
      <protection/>
    </xf>
    <xf numFmtId="0" fontId="13" fillId="38" borderId="13" xfId="0" applyFont="1" applyFill="1" applyBorder="1" applyAlignment="1" applyProtection="1">
      <alignment horizontal="center" vertical="center" shrinkToFit="1"/>
      <protection/>
    </xf>
    <xf numFmtId="0" fontId="13" fillId="38" borderId="31" xfId="0" applyFont="1" applyFill="1" applyBorder="1" applyAlignment="1" applyProtection="1">
      <alignment horizontal="center" vertical="center" textRotation="255" shrinkToFit="1"/>
      <protection/>
    </xf>
    <xf numFmtId="0" fontId="13" fillId="38" borderId="32" xfId="0" applyFont="1" applyFill="1" applyBorder="1" applyAlignment="1" applyProtection="1">
      <alignment horizontal="center" vertical="center" textRotation="255" shrinkToFit="1"/>
      <protection/>
    </xf>
    <xf numFmtId="0" fontId="14" fillId="27" borderId="32" xfId="0" applyNumberFormat="1" applyFont="1" applyFill="1" applyBorder="1" applyAlignment="1" applyProtection="1">
      <alignment horizontal="center" vertical="center"/>
      <protection/>
    </xf>
    <xf numFmtId="0" fontId="15" fillId="38" borderId="16" xfId="0" applyFont="1" applyFill="1" applyBorder="1" applyAlignment="1" applyProtection="1">
      <alignment horizontal="center" vertical="center"/>
      <protection/>
    </xf>
    <xf numFmtId="0" fontId="15" fillId="38" borderId="17" xfId="0" applyFont="1" applyFill="1" applyBorder="1" applyAlignment="1" applyProtection="1">
      <alignment horizontal="center" vertical="center"/>
      <protection/>
    </xf>
    <xf numFmtId="0" fontId="13" fillId="38" borderId="24" xfId="0" applyFont="1" applyFill="1" applyBorder="1" applyAlignment="1" applyProtection="1">
      <alignment horizontal="center" vertical="center" textRotation="255" shrinkToFit="1"/>
      <protection/>
    </xf>
    <xf numFmtId="0" fontId="13" fillId="38" borderId="25" xfId="0" applyFont="1" applyFill="1" applyBorder="1" applyAlignment="1" applyProtection="1">
      <alignment horizontal="center" vertical="center" textRotation="255" shrinkToFit="1"/>
      <protection/>
    </xf>
    <xf numFmtId="0" fontId="13" fillId="38" borderId="16" xfId="0" applyFont="1" applyFill="1" applyBorder="1" applyAlignment="1" applyProtection="1">
      <alignment horizontal="center" vertical="center" shrinkToFit="1"/>
      <protection/>
    </xf>
    <xf numFmtId="0" fontId="13" fillId="38" borderId="17" xfId="0" applyFont="1" applyFill="1" applyBorder="1" applyAlignment="1" applyProtection="1">
      <alignment horizontal="center" vertical="center" shrinkToFit="1"/>
      <protection/>
    </xf>
    <xf numFmtId="0" fontId="5" fillId="38" borderId="19" xfId="0" applyFont="1" applyFill="1" applyBorder="1" applyAlignment="1" applyProtection="1">
      <alignment horizontal="center" vertical="center" shrinkToFit="1"/>
      <protection/>
    </xf>
    <xf numFmtId="0" fontId="5" fillId="38" borderId="20" xfId="0" applyFont="1" applyFill="1" applyBorder="1" applyAlignment="1" applyProtection="1">
      <alignment horizontal="center" vertical="center" shrinkToFit="1"/>
      <protection/>
    </xf>
    <xf numFmtId="0" fontId="5" fillId="38" borderId="21" xfId="0" applyFont="1" applyFill="1" applyBorder="1" applyAlignment="1" applyProtection="1">
      <alignment horizontal="center" vertical="center" shrinkToFit="1"/>
      <protection/>
    </xf>
    <xf numFmtId="0" fontId="5" fillId="38" borderId="15" xfId="0" applyFont="1" applyFill="1" applyBorder="1" applyAlignment="1" applyProtection="1">
      <alignment horizontal="center" vertical="center" shrinkToFit="1"/>
      <protection/>
    </xf>
    <xf numFmtId="0" fontId="5" fillId="38" borderId="13" xfId="0" applyFont="1" applyFill="1" applyBorder="1" applyAlignment="1" applyProtection="1">
      <alignment horizontal="center" vertical="center" shrinkToFit="1"/>
      <protection/>
    </xf>
    <xf numFmtId="0" fontId="5" fillId="38" borderId="14" xfId="0" applyFont="1" applyFill="1" applyBorder="1" applyAlignment="1" applyProtection="1">
      <alignment horizontal="center" vertical="center" shrinkToFit="1"/>
      <protection/>
    </xf>
    <xf numFmtId="0" fontId="5" fillId="38" borderId="16" xfId="0" applyFont="1" applyFill="1" applyBorder="1" applyAlignment="1" applyProtection="1">
      <alignment horizontal="center" vertical="center" shrinkToFit="1"/>
      <protection locked="0"/>
    </xf>
    <xf numFmtId="0" fontId="5" fillId="38" borderId="17" xfId="0" applyFont="1" applyFill="1" applyBorder="1" applyAlignment="1" applyProtection="1">
      <alignment horizontal="center" vertical="center" shrinkToFit="1"/>
      <protection locked="0"/>
    </xf>
    <xf numFmtId="0" fontId="13" fillId="38" borderId="22" xfId="0" applyFont="1" applyFill="1" applyBorder="1" applyAlignment="1" applyProtection="1">
      <alignment horizontal="center" vertical="center" textRotation="255" wrapText="1" shrinkToFit="1"/>
      <protection/>
    </xf>
    <xf numFmtId="0" fontId="13" fillId="38" borderId="23" xfId="0" applyFont="1" applyFill="1" applyBorder="1" applyAlignment="1" applyProtection="1">
      <alignment horizontal="center" vertical="center" textRotation="255" shrinkToFit="1"/>
      <protection/>
    </xf>
    <xf numFmtId="0" fontId="13" fillId="33" borderId="17" xfId="0" applyFont="1" applyFill="1" applyBorder="1" applyAlignment="1" applyProtection="1">
      <alignment horizontal="center" vertical="center"/>
      <protection/>
    </xf>
    <xf numFmtId="0" fontId="13" fillId="33" borderId="19" xfId="0" applyNumberFormat="1" applyFont="1" applyFill="1" applyBorder="1" applyAlignment="1" applyProtection="1">
      <alignment vertical="center"/>
      <protection/>
    </xf>
    <xf numFmtId="0" fontId="13" fillId="33" borderId="15" xfId="0" applyFont="1" applyFill="1" applyBorder="1" applyAlignment="1" applyProtection="1">
      <alignment vertical="center"/>
      <protection/>
    </xf>
    <xf numFmtId="0" fontId="12" fillId="36" borderId="0" xfId="0" applyFont="1" applyFill="1" applyBorder="1" applyAlignment="1" applyProtection="1">
      <alignment horizontal="center" vertical="center"/>
      <protection/>
    </xf>
    <xf numFmtId="0" fontId="12" fillId="36" borderId="0" xfId="0" applyFont="1" applyFill="1" applyBorder="1" applyAlignment="1" applyProtection="1">
      <alignment horizontal="center" vertical="center"/>
      <protection locked="0"/>
    </xf>
    <xf numFmtId="0" fontId="13" fillId="38" borderId="16" xfId="0" applyFont="1" applyFill="1" applyBorder="1" applyAlignment="1" applyProtection="1">
      <alignment horizontal="center" vertical="center" textRotation="255" shrinkToFit="1"/>
      <protection/>
    </xf>
    <xf numFmtId="0" fontId="13" fillId="38" borderId="17" xfId="0" applyFont="1" applyFill="1" applyBorder="1" applyAlignment="1" applyProtection="1">
      <alignment horizontal="center" vertical="center" textRotation="255" shrinkToFit="1"/>
      <protection/>
    </xf>
    <xf numFmtId="0" fontId="5" fillId="38" borderId="27" xfId="0" applyFont="1" applyFill="1" applyBorder="1" applyAlignment="1" applyProtection="1">
      <alignment horizontal="center" vertical="center" shrinkToFit="1"/>
      <protection/>
    </xf>
    <xf numFmtId="0" fontId="5" fillId="38" borderId="34" xfId="0" applyFont="1" applyFill="1" applyBorder="1" applyAlignment="1" applyProtection="1">
      <alignment horizontal="center" vertical="center" shrinkToFit="1"/>
      <protection/>
    </xf>
    <xf numFmtId="178" fontId="5" fillId="35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Border="1" applyAlignment="1" applyProtection="1">
      <alignment/>
      <protection/>
    </xf>
    <xf numFmtId="0" fontId="5" fillId="38" borderId="35" xfId="0" applyFont="1" applyFill="1" applyBorder="1" applyAlignment="1" applyProtection="1">
      <alignment horizontal="center" vertical="center" shrinkToFit="1"/>
      <protection/>
    </xf>
    <xf numFmtId="0" fontId="5" fillId="38" borderId="36" xfId="0" applyFont="1" applyFill="1" applyBorder="1" applyAlignment="1" applyProtection="1">
      <alignment horizontal="center" vertical="center" shrinkToFit="1"/>
      <protection/>
    </xf>
    <xf numFmtId="0" fontId="5" fillId="38" borderId="37" xfId="0" applyFont="1" applyFill="1" applyBorder="1" applyAlignment="1" applyProtection="1">
      <alignment horizontal="center" vertical="center" shrinkToFit="1"/>
      <protection/>
    </xf>
    <xf numFmtId="0" fontId="5" fillId="38" borderId="38" xfId="0" applyFont="1" applyFill="1" applyBorder="1" applyAlignment="1" applyProtection="1">
      <alignment horizontal="center" vertical="center" shrinkToFit="1"/>
      <protection/>
    </xf>
    <xf numFmtId="0" fontId="6" fillId="35" borderId="16" xfId="61" applyFont="1" applyFill="1" applyBorder="1" applyAlignment="1">
      <alignment horizontal="center" vertical="center"/>
      <protection/>
    </xf>
    <xf numFmtId="0" fontId="6" fillId="35" borderId="18" xfId="61" applyFont="1" applyFill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dxfs count="27">
    <dxf>
      <font>
        <color indexed="14"/>
      </font>
    </dxf>
    <dxf>
      <font>
        <color indexed="12"/>
      </font>
    </dxf>
    <dxf>
      <font>
        <color indexed="10"/>
      </font>
    </dxf>
    <dxf>
      <font>
        <color indexed="14"/>
      </font>
    </dxf>
    <dxf>
      <font>
        <color indexed="12"/>
      </font>
    </dxf>
    <dxf>
      <font>
        <color indexed="10"/>
      </font>
    </dxf>
    <dxf>
      <font>
        <color indexed="14"/>
      </font>
    </dxf>
    <dxf>
      <font>
        <color indexed="12"/>
      </font>
    </dxf>
    <dxf>
      <font>
        <color indexed="10"/>
      </font>
    </dxf>
    <dxf>
      <font>
        <color indexed="14"/>
      </font>
    </dxf>
    <dxf>
      <font>
        <color indexed="12"/>
      </font>
    </dxf>
    <dxf>
      <font>
        <color indexed="10"/>
      </font>
    </dxf>
    <dxf>
      <font>
        <color indexed="14"/>
      </font>
    </dxf>
    <dxf>
      <font>
        <color indexed="12"/>
      </font>
    </dxf>
    <dxf>
      <font>
        <color indexed="10"/>
      </font>
    </dxf>
    <dxf>
      <font>
        <color indexed="14"/>
      </font>
    </dxf>
    <dxf>
      <font>
        <color indexed="12"/>
      </font>
    </dxf>
    <dxf>
      <font>
        <color indexed="10"/>
      </font>
    </dxf>
    <dxf>
      <font>
        <color indexed="14"/>
      </font>
    </dxf>
    <dxf>
      <font>
        <color indexed="12"/>
      </font>
    </dxf>
    <dxf>
      <font>
        <color indexed="10"/>
      </font>
    </dxf>
    <dxf>
      <font>
        <color indexed="14"/>
      </font>
    </dxf>
    <dxf>
      <font>
        <color indexed="12"/>
      </font>
    </dxf>
    <dxf>
      <font>
        <color indexed="10"/>
      </font>
    </dxf>
    <dxf>
      <font>
        <color rgb="FFFF0000"/>
      </font>
      <border/>
    </dxf>
    <dxf>
      <font>
        <color rgb="FF0000FF"/>
      </font>
      <border/>
    </dxf>
    <dxf>
      <font>
        <color rgb="FFFF00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6</xdr:row>
      <xdr:rowOff>0</xdr:rowOff>
    </xdr:from>
    <xdr:to>
      <xdr:col>16</xdr:col>
      <xdr:colOff>0</xdr:colOff>
      <xdr:row>16</xdr:row>
      <xdr:rowOff>9525</xdr:rowOff>
    </xdr:to>
    <xdr:sp>
      <xdr:nvSpPr>
        <xdr:cNvPr id="1" name="Line 5"/>
        <xdr:cNvSpPr>
          <a:spLocks/>
        </xdr:cNvSpPr>
      </xdr:nvSpPr>
      <xdr:spPr>
        <a:xfrm>
          <a:off x="1104900" y="1600200"/>
          <a:ext cx="3733800" cy="2867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BE62"/>
  <sheetViews>
    <sheetView tabSelected="1" zoomScalePageLayoutView="0" workbookViewId="0" topLeftCell="A1">
      <selection activeCell="AG9" sqref="AG9"/>
    </sheetView>
  </sheetViews>
  <sheetFormatPr defaultColWidth="9.00390625" defaultRowHeight="18" customHeight="1"/>
  <cols>
    <col min="1" max="1" width="14.375" style="45" customWidth="1"/>
    <col min="2" max="2" width="4.125" style="46" customWidth="1"/>
    <col min="3" max="3" width="1.625" style="47" customWidth="1"/>
    <col min="4" max="5" width="4.125" style="46" customWidth="1"/>
    <col min="6" max="6" width="1.625" style="47" customWidth="1"/>
    <col min="7" max="8" width="4.125" style="46" customWidth="1"/>
    <col min="9" max="9" width="1.625" style="47" customWidth="1"/>
    <col min="10" max="11" width="4.125" style="46" customWidth="1"/>
    <col min="12" max="12" width="1.625" style="47" customWidth="1"/>
    <col min="13" max="14" width="4.00390625" style="46" customWidth="1"/>
    <col min="15" max="15" width="1.625" style="21" customWidth="1"/>
    <col min="16" max="16" width="4.125" style="46" customWidth="1"/>
    <col min="17" max="17" width="5.50390625" style="46" customWidth="1"/>
    <col min="18" max="18" width="5.50390625" style="21" customWidth="1"/>
    <col min="19" max="20" width="5.625" style="46" customWidth="1"/>
    <col min="21" max="21" width="5.625" style="21" customWidth="1"/>
    <col min="22" max="22" width="5.625" style="46" customWidth="1"/>
    <col min="23" max="23" width="9.00390625" style="46" customWidth="1"/>
    <col min="24" max="24" width="5.50390625" style="21" customWidth="1"/>
    <col min="25" max="25" width="6.875" style="46" bestFit="1" customWidth="1"/>
    <col min="26" max="26" width="9.25390625" style="46" hidden="1" customWidth="1"/>
    <col min="27" max="27" width="5.625" style="21" customWidth="1"/>
    <col min="28" max="28" width="3.75390625" style="46" customWidth="1"/>
    <col min="29" max="33" width="5.00390625" style="21" customWidth="1"/>
    <col min="34" max="34" width="4.875" style="21" customWidth="1"/>
    <col min="35" max="35" width="9.00390625" style="21" bestFit="1" customWidth="1"/>
    <col min="36" max="36" width="4.875" style="21" customWidth="1"/>
    <col min="37" max="37" width="5.00390625" style="21" customWidth="1"/>
    <col min="38" max="38" width="7.75390625" style="21" hidden="1" customWidth="1"/>
    <col min="39" max="39" width="5.00390625" style="48" customWidth="1"/>
    <col min="40" max="40" width="1.25" style="21" customWidth="1"/>
    <col min="41" max="41" width="2.25390625" style="21" customWidth="1"/>
    <col min="42" max="42" width="3.00390625" style="21" customWidth="1"/>
    <col min="43" max="16384" width="9.00390625" style="21" customWidth="1"/>
  </cols>
  <sheetData>
    <row r="1" spans="1:51" s="52" customFormat="1" ht="22.5" customHeight="1">
      <c r="A1" s="122" t="s">
        <v>25</v>
      </c>
      <c r="B1" s="123">
        <v>28</v>
      </c>
      <c r="C1" s="123"/>
      <c r="D1" s="123"/>
      <c r="E1" s="122" t="s">
        <v>33</v>
      </c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3" t="s">
        <v>29</v>
      </c>
      <c r="S1" s="123"/>
      <c r="T1" s="123"/>
      <c r="U1" s="123"/>
      <c r="V1" s="51"/>
      <c r="W1" s="122" t="s">
        <v>28</v>
      </c>
      <c r="X1" s="122"/>
      <c r="Y1" s="19"/>
      <c r="Z1" s="19"/>
      <c r="AA1" s="19"/>
      <c r="AB1" s="23"/>
      <c r="AC1" s="25"/>
      <c r="AD1" s="25"/>
      <c r="AE1" s="25"/>
      <c r="AH1" s="53"/>
      <c r="AI1" s="53"/>
      <c r="AJ1" s="53"/>
      <c r="AK1" s="53"/>
      <c r="AL1" s="53"/>
      <c r="AM1" s="53"/>
      <c r="AN1" s="53"/>
      <c r="AO1" s="53"/>
      <c r="AP1" s="53"/>
      <c r="AQ1" s="53"/>
      <c r="AR1" s="53"/>
      <c r="AS1" s="53"/>
      <c r="AT1" s="53"/>
      <c r="AU1" s="53"/>
      <c r="AV1" s="53"/>
      <c r="AW1" s="53"/>
      <c r="AX1" s="53"/>
      <c r="AY1" s="53"/>
    </row>
    <row r="2" spans="1:51" ht="22.5" customHeight="1">
      <c r="A2" s="122"/>
      <c r="B2" s="123"/>
      <c r="C2" s="123"/>
      <c r="D2" s="123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3"/>
      <c r="S2" s="123"/>
      <c r="T2" s="123"/>
      <c r="U2" s="123"/>
      <c r="V2" s="19"/>
      <c r="W2" s="122"/>
      <c r="X2" s="122"/>
      <c r="Y2" s="19"/>
      <c r="Z2" s="19"/>
      <c r="AA2" s="19"/>
      <c r="AB2" s="23"/>
      <c r="AC2" s="25"/>
      <c r="AD2" s="25"/>
      <c r="AE2" s="25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</row>
    <row r="3" spans="1:57" ht="18" customHeight="1">
      <c r="A3" s="22"/>
      <c r="B3" s="23"/>
      <c r="C3" s="24"/>
      <c r="D3" s="23"/>
      <c r="E3" s="23"/>
      <c r="F3" s="24"/>
      <c r="G3" s="23"/>
      <c r="H3" s="23"/>
      <c r="I3" s="24"/>
      <c r="J3" s="23"/>
      <c r="K3" s="23"/>
      <c r="L3" s="24"/>
      <c r="M3" s="23"/>
      <c r="N3" s="23"/>
      <c r="O3" s="25"/>
      <c r="P3" s="23"/>
      <c r="Q3" s="23"/>
      <c r="R3" s="25"/>
      <c r="S3" s="23"/>
      <c r="T3" s="23"/>
      <c r="U3" s="25"/>
      <c r="V3" s="23"/>
      <c r="W3" s="23"/>
      <c r="X3" s="25"/>
      <c r="Y3" s="23"/>
      <c r="Z3" s="23"/>
      <c r="AA3" s="25"/>
      <c r="AB3" s="29"/>
      <c r="AC3" s="29"/>
      <c r="AD3" s="29"/>
      <c r="AE3" s="29"/>
      <c r="AF3" s="25"/>
      <c r="AG3" s="25"/>
      <c r="AH3" s="26"/>
      <c r="AI3" s="26"/>
      <c r="AJ3" s="26"/>
      <c r="AK3" s="26"/>
      <c r="AL3" s="26"/>
      <c r="AM3" s="27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</row>
    <row r="4" spans="1:57" ht="18" customHeight="1">
      <c r="A4" s="22"/>
      <c r="B4" s="23"/>
      <c r="C4" s="24"/>
      <c r="D4" s="23"/>
      <c r="E4" s="23"/>
      <c r="F4" s="24"/>
      <c r="G4" s="23"/>
      <c r="H4" s="23"/>
      <c r="I4" s="24"/>
      <c r="J4" s="23"/>
      <c r="K4" s="23"/>
      <c r="L4" s="24"/>
      <c r="M4" s="23"/>
      <c r="N4" s="23"/>
      <c r="O4" s="25"/>
      <c r="P4" s="23"/>
      <c r="Q4" s="23"/>
      <c r="R4" s="25"/>
      <c r="S4" s="23"/>
      <c r="T4" s="23"/>
      <c r="U4" s="25"/>
      <c r="V4" s="128">
        <f>MAX('2年生育成リーグ管理表'!F4:F13)</f>
        <v>42756</v>
      </c>
      <c r="W4" s="129"/>
      <c r="X4" s="129"/>
      <c r="Y4" s="129"/>
      <c r="Z4" s="25"/>
      <c r="AA4" s="28" t="s">
        <v>14</v>
      </c>
      <c r="AB4" s="29"/>
      <c r="AC4" s="29"/>
      <c r="AD4" s="29"/>
      <c r="AE4" s="29"/>
      <c r="AF4" s="25"/>
      <c r="AG4" s="25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</row>
    <row r="5" spans="1:45" s="30" customFormat="1" ht="22.5" customHeight="1">
      <c r="A5" s="103" t="str">
        <f>R1</f>
        <v> Aブロック</v>
      </c>
      <c r="B5" s="110" t="s">
        <v>30</v>
      </c>
      <c r="C5" s="110"/>
      <c r="D5" s="111"/>
      <c r="E5" s="109" t="s">
        <v>31</v>
      </c>
      <c r="F5" s="110"/>
      <c r="G5" s="111"/>
      <c r="H5" s="109" t="s">
        <v>27</v>
      </c>
      <c r="I5" s="110"/>
      <c r="J5" s="111"/>
      <c r="K5" s="130" t="s">
        <v>32</v>
      </c>
      <c r="L5" s="110"/>
      <c r="M5" s="131"/>
      <c r="N5" s="109" t="s">
        <v>26</v>
      </c>
      <c r="O5" s="110"/>
      <c r="P5" s="126"/>
      <c r="Q5" s="105" t="s">
        <v>0</v>
      </c>
      <c r="R5" s="98" t="s">
        <v>16</v>
      </c>
      <c r="S5" s="107" t="s">
        <v>17</v>
      </c>
      <c r="T5" s="107" t="s">
        <v>18</v>
      </c>
      <c r="U5" s="98" t="s">
        <v>19</v>
      </c>
      <c r="V5" s="124" t="s">
        <v>9</v>
      </c>
      <c r="W5" s="124" t="s">
        <v>3</v>
      </c>
      <c r="X5" s="124" t="s">
        <v>10</v>
      </c>
      <c r="Y5" s="117" t="s">
        <v>22</v>
      </c>
      <c r="Z5" s="98" t="s">
        <v>12</v>
      </c>
      <c r="AA5" s="100" t="s">
        <v>13</v>
      </c>
      <c r="AB5" s="20"/>
      <c r="AC5" s="20"/>
      <c r="AD5" s="33"/>
      <c r="AE5" s="20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</row>
    <row r="6" spans="1:45" s="30" customFormat="1" ht="22.5" customHeight="1">
      <c r="A6" s="104"/>
      <c r="B6" s="113"/>
      <c r="C6" s="113"/>
      <c r="D6" s="114"/>
      <c r="E6" s="112"/>
      <c r="F6" s="113"/>
      <c r="G6" s="114"/>
      <c r="H6" s="112"/>
      <c r="I6" s="113"/>
      <c r="J6" s="114"/>
      <c r="K6" s="132"/>
      <c r="L6" s="113"/>
      <c r="M6" s="133"/>
      <c r="N6" s="112"/>
      <c r="O6" s="113"/>
      <c r="P6" s="127"/>
      <c r="Q6" s="106"/>
      <c r="R6" s="99" t="s">
        <v>5</v>
      </c>
      <c r="S6" s="108" t="s">
        <v>6</v>
      </c>
      <c r="T6" s="108" t="s">
        <v>7</v>
      </c>
      <c r="U6" s="99" t="s">
        <v>8</v>
      </c>
      <c r="V6" s="125" t="s">
        <v>9</v>
      </c>
      <c r="W6" s="125" t="s">
        <v>3</v>
      </c>
      <c r="X6" s="125" t="s">
        <v>10</v>
      </c>
      <c r="Y6" s="118" t="s">
        <v>11</v>
      </c>
      <c r="Z6" s="99" t="s">
        <v>12</v>
      </c>
      <c r="AA6" s="101" t="s">
        <v>13</v>
      </c>
      <c r="AB6" s="20"/>
      <c r="AC6" s="20"/>
      <c r="AD6" s="37"/>
      <c r="AE6" s="20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</row>
    <row r="7" spans="1:45" ht="22.5" customHeight="1">
      <c r="A7" s="59" t="s">
        <v>30</v>
      </c>
      <c r="B7" s="57"/>
      <c r="C7" s="57"/>
      <c r="D7" s="58"/>
      <c r="E7" s="57" t="str">
        <f>IF(ISTEXT(E8),"",IF(E8-G8&gt;0,"○",IF(G8-E8&gt;0,"●",IF(E8-G8=0,"△"))))</f>
        <v>●</v>
      </c>
      <c r="F7" s="57"/>
      <c r="G7" s="69"/>
      <c r="H7" s="64" t="str">
        <f>IF(ISTEXT(H8),"",IF(H8-J8&gt;0,"○",IF(J8-H8&gt;0,"●",IF(H8-J8=0,"△"))))</f>
        <v>△</v>
      </c>
      <c r="I7" s="57"/>
      <c r="J7" s="58"/>
      <c r="K7" s="64" t="str">
        <f>IF(ISTEXT(K8),"",IF(K8-M8&gt;0,"○",IF(M8-K8&gt;0,"●",IF(K8-M8=0,"△"))))</f>
        <v>●</v>
      </c>
      <c r="L7" s="57"/>
      <c r="M7" s="58"/>
      <c r="N7" s="64" t="str">
        <f>IF(ISTEXT(N8),"",IF(N8-P8&gt;0,"○",IF(P8-N8&gt;0,"●",IF(N8-P8=0,"△"))))</f>
        <v>●</v>
      </c>
      <c r="O7" s="57"/>
      <c r="P7" s="58"/>
      <c r="Q7" s="84">
        <f>COUNT(B8:P8)/2</f>
        <v>4</v>
      </c>
      <c r="R7" s="65">
        <f>4-Q7</f>
        <v>0</v>
      </c>
      <c r="S7" s="86">
        <f>IF(Q7=0,"",COUNTIF(B7:P7,"○"))</f>
        <v>0</v>
      </c>
      <c r="T7" s="86">
        <f>IF(Q7=0,"",COUNTIF(B7:P7,"●"))</f>
        <v>3</v>
      </c>
      <c r="U7" s="88">
        <f>IF(Q7=0,"",COUNTIF(B7:P7,"△"))</f>
        <v>1</v>
      </c>
      <c r="V7" s="76">
        <f>IF(Q7=0,"",S7*3+U7*1)</f>
        <v>1</v>
      </c>
      <c r="W7" s="55">
        <f>IF(Q7=0,"",SUM(H8,E8,K8,N8))</f>
        <v>9</v>
      </c>
      <c r="X7" s="55">
        <f>IF(Q7=0,"",SUM(J8,G8,M8,P8))</f>
        <v>16</v>
      </c>
      <c r="Y7" s="93">
        <f>IF(Q7=0,"",W7-X7)</f>
        <v>-7</v>
      </c>
      <c r="Z7" s="96">
        <f>IF(Q7=0,"",V7*(MAX(V:V)-MIN(V:V)+1)+Y7)</f>
        <v>42749</v>
      </c>
      <c r="AA7" s="79">
        <f>IF(Q7=0,"",RANK(Z7,$Z$5:$Z$16,0))</f>
        <v>4</v>
      </c>
      <c r="AB7" s="20"/>
      <c r="AC7" s="20"/>
      <c r="AD7" s="33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</row>
    <row r="8" spans="1:45" ht="22.5" customHeight="1">
      <c r="A8" s="59"/>
      <c r="B8" s="31"/>
      <c r="C8" s="34"/>
      <c r="D8" s="35"/>
      <c r="E8" s="31">
        <f>IF(ISBLANK('2年生育成リーグ管理表'!$C4),"",'2年生育成リーグ管理表'!$C4)</f>
        <v>3</v>
      </c>
      <c r="F8" s="36" t="s">
        <v>15</v>
      </c>
      <c r="G8" s="31">
        <f>IF(ISBLANK('2年生育成リーグ管理表'!$E4),"",'2年生育成リーグ管理表'!$E4)</f>
        <v>4</v>
      </c>
      <c r="H8" s="32">
        <f>IF(ISBLANK('2年生育成リーグ管理表'!$C5),"",'2年生育成リーグ管理表'!$C5)</f>
        <v>5</v>
      </c>
      <c r="I8" s="36" t="s">
        <v>15</v>
      </c>
      <c r="J8" s="35">
        <f>IF(ISBLANK('2年生育成リーグ管理表'!$E5),"",'2年生育成リーグ管理表'!$E5)</f>
        <v>5</v>
      </c>
      <c r="K8" s="32">
        <f>IF(ISBLANK('2年生育成リーグ管理表'!$C6),"",'2年生育成リーグ管理表'!$C6)</f>
        <v>0</v>
      </c>
      <c r="L8" s="36" t="s">
        <v>15</v>
      </c>
      <c r="M8" s="35">
        <f>IF(ISBLANK('2年生育成リーグ管理表'!$E6),"",'2年生育成リーグ管理表'!$E6)</f>
        <v>4</v>
      </c>
      <c r="N8" s="31">
        <f>IF(ISBLANK('2年生育成リーグ管理表'!$C7),"",'2年生育成リーグ管理表'!$C7)</f>
        <v>1</v>
      </c>
      <c r="O8" s="36" t="s">
        <v>15</v>
      </c>
      <c r="P8" s="31">
        <f>IF(ISBLANK('2年生育成リーグ管理表'!$E7),"",'2年生育成リーグ管理表'!$E7)</f>
        <v>3</v>
      </c>
      <c r="Q8" s="85"/>
      <c r="R8" s="66"/>
      <c r="S8" s="87"/>
      <c r="T8" s="87"/>
      <c r="U8" s="89"/>
      <c r="V8" s="77"/>
      <c r="W8" s="56"/>
      <c r="X8" s="56"/>
      <c r="Y8" s="94"/>
      <c r="Z8" s="97"/>
      <c r="AA8" s="80"/>
      <c r="AB8" s="20"/>
      <c r="AC8" s="20"/>
      <c r="AD8" s="37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</row>
    <row r="9" spans="1:45" ht="22.5" customHeight="1">
      <c r="A9" s="115" t="s">
        <v>31</v>
      </c>
      <c r="B9" s="61" t="str">
        <f>IF(ISTEXT(B10),"",IF(B10-D10&gt;0,"○",IF(D10-B10&gt;0,"●",IF(B10-D10=0,"△"))))</f>
        <v>○</v>
      </c>
      <c r="C9" s="62"/>
      <c r="D9" s="68"/>
      <c r="E9" s="61"/>
      <c r="F9" s="62"/>
      <c r="G9" s="68"/>
      <c r="H9" s="61" t="str">
        <f>IF(ISTEXT(H10),"",IF(H10-J10&gt;0,"○",IF(J10-H10&gt;0,"●",IF(H10-J10=0,"△"))))</f>
        <v>○</v>
      </c>
      <c r="I9" s="62"/>
      <c r="J9" s="68"/>
      <c r="K9" s="61" t="str">
        <f>IF(ISTEXT(K10),"",IF(K10-M10&gt;0,"○",IF(M10-K10&gt;0,"●",IF(K10-M10=0,"△"))))</f>
        <v>●</v>
      </c>
      <c r="L9" s="62"/>
      <c r="M9" s="68"/>
      <c r="N9" s="61" t="str">
        <f>IF(ISTEXT(N10),"",IF(N10-P10&gt;0,"○",IF(P10-N10&gt;0,"●",IF(N10-P10=0,"△"))))</f>
        <v>●</v>
      </c>
      <c r="O9" s="62"/>
      <c r="P9" s="81"/>
      <c r="Q9" s="72">
        <f>COUNT(B10:P10)/2</f>
        <v>4</v>
      </c>
      <c r="R9" s="65">
        <f>4-Q9</f>
        <v>0</v>
      </c>
      <c r="S9" s="55">
        <f>IF(Q9=0,"",COUNTIF(B9:P9,"○"))</f>
        <v>2</v>
      </c>
      <c r="T9" s="55">
        <f>IF(Q9=0,"",COUNTIF(B9:P9,"●"))</f>
        <v>2</v>
      </c>
      <c r="U9" s="55">
        <f>IF(Q9=0,"",COUNTIF(B9:P9,"△"))</f>
        <v>0</v>
      </c>
      <c r="V9" s="74">
        <f>IF(Q9=0,"",S9*3+U9*1)</f>
        <v>6</v>
      </c>
      <c r="W9" s="55">
        <f>IF(Q9=0,"",SUM(H10,B10,K10,N10))</f>
        <v>5</v>
      </c>
      <c r="X9" s="55">
        <f>IF(Q9=0,"",SUM(D10,J10,M10,P10))</f>
        <v>5</v>
      </c>
      <c r="Y9" s="70">
        <f>IF(Q9=0,"",W9-X9)</f>
        <v>0</v>
      </c>
      <c r="Z9" s="82">
        <f>IF(Q9=0,"",V9*(MAX(V:V)-MIN(V:V)+1)+Y9)</f>
        <v>256536</v>
      </c>
      <c r="AA9" s="91">
        <f>IF(Q9=0,"",RANK(Z9,$Z$5:$Z$16,0))</f>
        <v>3</v>
      </c>
      <c r="AB9" s="20"/>
      <c r="AC9" s="20"/>
      <c r="AD9" s="33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</row>
    <row r="10" spans="1:45" ht="22.5" customHeight="1">
      <c r="A10" s="116"/>
      <c r="B10" s="40">
        <f>IF(ISBLANK('2年生育成リーグ管理表'!$E4),"",'2年生育成リーグ管理表'!$E4)</f>
        <v>4</v>
      </c>
      <c r="C10" s="36" t="s">
        <v>15</v>
      </c>
      <c r="D10" s="39">
        <f>IF(ISBLANK('2年生育成リーグ管理表'!$C4),"",'2年生育成リーグ管理表'!$C4)</f>
        <v>3</v>
      </c>
      <c r="E10" s="38"/>
      <c r="F10" s="36"/>
      <c r="G10" s="38"/>
      <c r="H10" s="40">
        <f>IF(ISBLANK('2年生育成リーグ管理表'!$C8),"",'2年生育成リーグ管理表'!$C8)</f>
        <v>1</v>
      </c>
      <c r="I10" s="36" t="s">
        <v>15</v>
      </c>
      <c r="J10" s="39">
        <f>IF(ISBLANK('2年生育成リーグ管理表'!$E8),"",'2年生育成リーグ管理表'!$E8)</f>
        <v>0</v>
      </c>
      <c r="K10" s="40">
        <f>IF(ISBLANK('2年生育成リーグ管理表'!$C9),"",'2年生育成リーグ管理表'!$C9)</f>
        <v>0</v>
      </c>
      <c r="L10" s="36" t="s">
        <v>15</v>
      </c>
      <c r="M10" s="39">
        <f>IF(ISBLANK('2年生育成リーグ管理表'!$E9),"",'2年生育成リーグ管理表'!$E9)</f>
        <v>1</v>
      </c>
      <c r="N10" s="38">
        <f>IF(ISBLANK('2年生育成リーグ管理表'!$C10),"",'2年生育成リーグ管理表'!$C10)</f>
        <v>0</v>
      </c>
      <c r="O10" s="36" t="s">
        <v>15</v>
      </c>
      <c r="P10" s="38">
        <f>IF(ISBLANK('2年生育成リーグ管理表'!$E10),"",'2年生育成リーグ管理表'!$E10)</f>
        <v>1</v>
      </c>
      <c r="Q10" s="90"/>
      <c r="R10" s="66"/>
      <c r="S10" s="78"/>
      <c r="T10" s="78"/>
      <c r="U10" s="78"/>
      <c r="V10" s="75"/>
      <c r="W10" s="56"/>
      <c r="X10" s="78"/>
      <c r="Y10" s="95"/>
      <c r="Z10" s="83"/>
      <c r="AA10" s="102"/>
      <c r="AB10" s="20"/>
      <c r="AC10" s="20"/>
      <c r="AD10" s="37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</row>
    <row r="11" spans="1:45" ht="22.5" customHeight="1">
      <c r="A11" s="115" t="s">
        <v>27</v>
      </c>
      <c r="B11" s="61" t="str">
        <f>IF(ISTEXT(B12),"",IF(B12-D12&gt;0,"○",IF(D12-B12&gt;0,"●",IF(B12-D12=0,"△"))))</f>
        <v>△</v>
      </c>
      <c r="C11" s="62"/>
      <c r="D11" s="68"/>
      <c r="E11" s="61" t="str">
        <f>IF(ISTEXT(E12),"",IF(E12-G12&gt;0,"○",IF(G12-E12&gt;0,"●",IF(E12-G12=0,"△"))))</f>
        <v>●</v>
      </c>
      <c r="F11" s="62"/>
      <c r="G11" s="68"/>
      <c r="H11" s="61"/>
      <c r="I11" s="62"/>
      <c r="J11" s="68"/>
      <c r="K11" s="61" t="str">
        <f>IF(ISTEXT(K12),"",IF(K12-M12&gt;0,"○",IF(M12-K12&gt;0,"●",IF(K12-M12=0,"△"))))</f>
        <v>●</v>
      </c>
      <c r="L11" s="62"/>
      <c r="M11" s="68"/>
      <c r="N11" s="61" t="str">
        <f>IF(ISTEXT(N12),"",IF(N12-P12&gt;0,"○",IF(P12-N12&gt;0,"●",IF(N12-P12=0,"△"))))</f>
        <v>●</v>
      </c>
      <c r="O11" s="62"/>
      <c r="P11" s="81"/>
      <c r="Q11" s="72">
        <f>COUNT(B12:P12)/2</f>
        <v>4</v>
      </c>
      <c r="R11" s="65">
        <f>4-Q11</f>
        <v>0</v>
      </c>
      <c r="S11" s="55">
        <f>IF(Q11=0,"",COUNTIF(B11:P11,"○"))</f>
        <v>0</v>
      </c>
      <c r="T11" s="55">
        <f>IF(Q11=0,"",COUNTIF(B11:P11,"●"))</f>
        <v>3</v>
      </c>
      <c r="U11" s="55">
        <f>IF(Q11=0,"",COUNTIF(B11:P11,"△"))</f>
        <v>1</v>
      </c>
      <c r="V11" s="74">
        <f>IF(Q11=0,"",S11*3+U11*1)</f>
        <v>1</v>
      </c>
      <c r="W11" s="55">
        <f>IF(Q11=0,"",SUM(B12,E12,K12,N12))</f>
        <v>6</v>
      </c>
      <c r="X11" s="55">
        <f>IF(Q11=0,"",SUM(D12,G12,M12,P12))</f>
        <v>16</v>
      </c>
      <c r="Y11" s="70">
        <f>IF(Q11=0,"",W11-X11)</f>
        <v>-10</v>
      </c>
      <c r="Z11" s="82">
        <f>IF(Q11=0,"",V11*(MAX(V:V)-MIN(V:V)+1)+Y11)</f>
        <v>42746</v>
      </c>
      <c r="AA11" s="91">
        <f>IF(Q11=0,"",RANK(Z11,$Z$5:$Z$16,0))</f>
        <v>5</v>
      </c>
      <c r="AB11" s="20"/>
      <c r="AC11" s="20"/>
      <c r="AD11" s="33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</row>
    <row r="12" spans="1:45" ht="22.5" customHeight="1">
      <c r="A12" s="116"/>
      <c r="B12" s="38">
        <f>IF(ISBLANK('2年生育成リーグ管理表'!$E5),"",'2年生育成リーグ管理表'!$E5)</f>
        <v>5</v>
      </c>
      <c r="C12" s="36" t="s">
        <v>15</v>
      </c>
      <c r="D12" s="39">
        <f>IF(ISBLANK('2年生育成リーグ管理表'!$C5),"",'2年生育成リーグ管理表'!$C5)</f>
        <v>5</v>
      </c>
      <c r="E12" s="38">
        <f>IF(ISBLANK('2年生育成リーグ管理表'!$E8),"",'2年生育成リーグ管理表'!$E8)</f>
        <v>0</v>
      </c>
      <c r="F12" s="36" t="s">
        <v>15</v>
      </c>
      <c r="G12" s="38">
        <f>IF(ISBLANK('2年生育成リーグ管理表'!$C8),"",'2年生育成リーグ管理表'!$C8)</f>
        <v>1</v>
      </c>
      <c r="H12" s="40"/>
      <c r="I12" s="36"/>
      <c r="J12" s="39"/>
      <c r="K12" s="40">
        <f>IF(ISBLANK('2年生育成リーグ管理表'!$C11),"",'2年生育成リーグ管理表'!$C11)</f>
        <v>1</v>
      </c>
      <c r="L12" s="36" t="s">
        <v>15</v>
      </c>
      <c r="M12" s="39">
        <f>IF(ISBLANK('2年生育成リーグ管理表'!$E11),"",'2年生育成リーグ管理表'!$E11)</f>
        <v>6</v>
      </c>
      <c r="N12" s="38">
        <f>IF(ISBLANK('2年生育成リーグ管理表'!$C12),"",'2年生育成リーグ管理表'!$C12)</f>
        <v>0</v>
      </c>
      <c r="O12" s="36" t="s">
        <v>15</v>
      </c>
      <c r="P12" s="38">
        <f>IF(ISBLANK('2年生育成リーグ管理表'!$E12),"",'2年生育成リーグ管理表'!$E12)</f>
        <v>4</v>
      </c>
      <c r="Q12" s="90"/>
      <c r="R12" s="66"/>
      <c r="S12" s="78"/>
      <c r="T12" s="78"/>
      <c r="U12" s="78"/>
      <c r="V12" s="75"/>
      <c r="W12" s="56"/>
      <c r="X12" s="78"/>
      <c r="Y12" s="95"/>
      <c r="Z12" s="83"/>
      <c r="AA12" s="102"/>
      <c r="AB12" s="20"/>
      <c r="AC12" s="20"/>
      <c r="AD12" s="29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</row>
    <row r="13" spans="1:45" ht="22.5" customHeight="1">
      <c r="A13" s="59" t="s">
        <v>32</v>
      </c>
      <c r="B13" s="57" t="str">
        <f>IF(ISTEXT(B14),"",IF(B14-D14&gt;0,"○",IF(D14-B14&gt;0,"●",IF(B14-D14=0,"△"))))</f>
        <v>○</v>
      </c>
      <c r="C13" s="57"/>
      <c r="D13" s="58"/>
      <c r="E13" s="57" t="str">
        <f>IF(ISTEXT(E14),"",IF(E14-G14&gt;0,"○",IF(G14-E14&gt;0,"●",IF(E14-G14=0,"△"))))</f>
        <v>○</v>
      </c>
      <c r="F13" s="57"/>
      <c r="G13" s="69"/>
      <c r="H13" s="61" t="str">
        <f>IF(ISTEXT(H14),"",IF(H14-J14&gt;0,"○",IF(J14-H14&gt;0,"●",IF(H14-J14=0,"△"))))</f>
        <v>○</v>
      </c>
      <c r="I13" s="62"/>
      <c r="J13" s="63"/>
      <c r="K13" s="64"/>
      <c r="L13" s="57"/>
      <c r="M13" s="58"/>
      <c r="N13" s="61" t="str">
        <f>IF(ISTEXT(N14),"",IF(N14-P14&gt;0,"○",IF(P14-N14&gt;0,"●",IF(N14-P14=0,"△"))))</f>
        <v>○</v>
      </c>
      <c r="O13" s="62"/>
      <c r="P13" s="81"/>
      <c r="Q13" s="84">
        <f>COUNT(B14:P14)/2</f>
        <v>4</v>
      </c>
      <c r="R13" s="65">
        <f>4-Q13</f>
        <v>0</v>
      </c>
      <c r="S13" s="86">
        <f>IF(Q13=0,"",COUNTIF(B13:P13,"○"))</f>
        <v>4</v>
      </c>
      <c r="T13" s="86">
        <f>IF(Q13=0,"",COUNTIF(B13:P13,"●"))</f>
        <v>0</v>
      </c>
      <c r="U13" s="88">
        <f>IF(Q13=0,"",COUNTIF(B13:P13,"△"))</f>
        <v>0</v>
      </c>
      <c r="V13" s="76">
        <f>IF(Q13=0,"",S13*3+U13*1)</f>
        <v>12</v>
      </c>
      <c r="W13" s="55">
        <f>IF(Q13=0,"",SUM(H14,E14,B14,N14))</f>
        <v>14</v>
      </c>
      <c r="X13" s="55">
        <f>IF(Q13=0,"",SUM(D14,G14,J14,P14))</f>
        <v>2</v>
      </c>
      <c r="Y13" s="93">
        <f>IF(Q13=0,"",W13-X13)</f>
        <v>12</v>
      </c>
      <c r="Z13" s="82">
        <f>IF(Q13=0,"",V13*(MAX(V:V)-MIN(V:V)+1)+Y13)</f>
        <v>513084</v>
      </c>
      <c r="AA13" s="79">
        <f>IF(Q13=0,"",RANK(Z13,$Z$5:$Z$16,0))</f>
        <v>1</v>
      </c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</row>
    <row r="14" spans="1:45" ht="22.5" customHeight="1">
      <c r="A14" s="59"/>
      <c r="B14" s="31">
        <f>IF(ISBLANK('2年生育成リーグ管理表'!$E6),"",'2年生育成リーグ管理表'!$E6)</f>
        <v>4</v>
      </c>
      <c r="C14" s="34" t="s">
        <v>15</v>
      </c>
      <c r="D14" s="35">
        <f>IF(ISBLANK('2年生育成リーグ管理表'!$C6),"",'2年生育成リーグ管理表'!$C6)</f>
        <v>0</v>
      </c>
      <c r="E14" s="31">
        <f>IF(ISBLANK('2年生育成リーグ管理表'!$E9),"",'2年生育成リーグ管理表'!$E9)</f>
        <v>1</v>
      </c>
      <c r="F14" s="36" t="s">
        <v>15</v>
      </c>
      <c r="G14" s="31">
        <f>IF(ISBLANK('2年生育成リーグ管理表'!$C9),"",'2年生育成リーグ管理表'!$C9)</f>
        <v>0</v>
      </c>
      <c r="H14" s="40">
        <f>IF(ISBLANK('2年生育成リーグ管理表'!$E11),"",'2年生育成リーグ管理表'!$E11)</f>
        <v>6</v>
      </c>
      <c r="I14" s="36" t="s">
        <v>15</v>
      </c>
      <c r="J14" s="39">
        <f>IF(ISBLANK('2年生育成リーグ管理表'!$C11),"",'2年生育成リーグ管理表'!$C11)</f>
        <v>1</v>
      </c>
      <c r="K14" s="32"/>
      <c r="L14" s="34"/>
      <c r="M14" s="35"/>
      <c r="N14" s="31">
        <f>IF(ISBLANK('2年生育成リーグ管理表'!$C13),"",'2年生育成リーグ管理表'!$C13)</f>
        <v>3</v>
      </c>
      <c r="O14" s="36" t="s">
        <v>15</v>
      </c>
      <c r="P14" s="31">
        <f>IF(ISBLANK('2年生育成リーグ管理表'!$E13),"",'2年生育成リーグ管理表'!$E13)</f>
        <v>1</v>
      </c>
      <c r="Q14" s="85"/>
      <c r="R14" s="66"/>
      <c r="S14" s="87"/>
      <c r="T14" s="87"/>
      <c r="U14" s="89"/>
      <c r="V14" s="77"/>
      <c r="W14" s="56"/>
      <c r="X14" s="56"/>
      <c r="Y14" s="94"/>
      <c r="Z14" s="83"/>
      <c r="AA14" s="8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</row>
    <row r="15" spans="1:45" ht="22.5" customHeight="1">
      <c r="A15" s="60" t="s">
        <v>26</v>
      </c>
      <c r="B15" s="62" t="str">
        <f>IF(ISTEXT(B16),"",IF(B16-D16&gt;0,"○",IF(D16-B16&gt;0,"●",IF(B16-D16=0,"△"))))</f>
        <v>○</v>
      </c>
      <c r="C15" s="62"/>
      <c r="D15" s="63"/>
      <c r="E15" s="62" t="str">
        <f>IF(ISTEXT(E16),"",IF(E16-G16&gt;0,"○",IF(G16-E16&gt;0,"●",IF(E16-G16=0,"△"))))</f>
        <v>○</v>
      </c>
      <c r="F15" s="62"/>
      <c r="G15" s="67"/>
      <c r="H15" s="61" t="str">
        <f>IF(ISTEXT(H16),"",IF(H16-J16&gt;0,"○",IF(J16-H16&gt;0,"●",IF(H16-J16=0,"△"))))</f>
        <v>○</v>
      </c>
      <c r="I15" s="62"/>
      <c r="J15" s="63"/>
      <c r="K15" s="61" t="str">
        <f>IF(ISTEXT(K16),"",IF(K16-M16&gt;0,"○",IF(M16-K16&gt;0,"●",IF(K16-M16=0,"△"))))</f>
        <v>●</v>
      </c>
      <c r="L15" s="62"/>
      <c r="M15" s="63"/>
      <c r="N15" s="61"/>
      <c r="O15" s="62"/>
      <c r="P15" s="81"/>
      <c r="Q15" s="72">
        <f>COUNT(B16:P16)/2</f>
        <v>4</v>
      </c>
      <c r="R15" s="65">
        <f>4-Q15</f>
        <v>0</v>
      </c>
      <c r="S15" s="55">
        <f>IF(Q15=0,"",COUNTIF(B15:P15,"○"))</f>
        <v>3</v>
      </c>
      <c r="T15" s="55">
        <f>IF(Q15=0,"",COUNTIF(B15:P15,"●"))</f>
        <v>1</v>
      </c>
      <c r="U15" s="120">
        <f>IF(Q15=0,"",COUNTIF(B15:P15,"△"))</f>
        <v>0</v>
      </c>
      <c r="V15" s="74">
        <f>IF(Q15=0,"",S15*3+U15*1)</f>
        <v>9</v>
      </c>
      <c r="W15" s="55">
        <f>IF(Q15=0,"",SUM(B16,E16,K16,H16))</f>
        <v>9</v>
      </c>
      <c r="X15" s="55">
        <f>IF(Q15=0,"",SUM(D16,G16,M16,J16))</f>
        <v>4</v>
      </c>
      <c r="Y15" s="70">
        <f>IF(Q15=0,"",W15-X15)</f>
        <v>5</v>
      </c>
      <c r="Z15" s="82">
        <f>IF(Q15=0,"",V15*(MAX(V:V)-MIN(V:V)+1)+Y15)</f>
        <v>384809</v>
      </c>
      <c r="AA15" s="91">
        <f>IF(Q15=0,"",RANK(Z15,$Z$5:$Z$16,0))</f>
        <v>2</v>
      </c>
      <c r="AB15" s="42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</row>
    <row r="16" spans="1:45" ht="22.5" customHeight="1">
      <c r="A16" s="60"/>
      <c r="B16" s="38">
        <f>IF(ISBLANK('2年生育成リーグ管理表'!$E7),"",'2年生育成リーグ管理表'!$E7)</f>
        <v>3</v>
      </c>
      <c r="C16" s="36" t="s">
        <v>15</v>
      </c>
      <c r="D16" s="39">
        <f>IF(ISBLANK('2年生育成リーグ管理表'!$C7),"",'2年生育成リーグ管理表'!$C7)</f>
        <v>1</v>
      </c>
      <c r="E16" s="38">
        <f>IF(ISBLANK('2年生育成リーグ管理表'!$E10),"",'2年生育成リーグ管理表'!$E10)</f>
        <v>1</v>
      </c>
      <c r="F16" s="36" t="s">
        <v>15</v>
      </c>
      <c r="G16" s="38">
        <f>IF(ISBLANK('2年生育成リーグ管理表'!$C10),"",'2年生育成リーグ管理表'!$C10)</f>
        <v>0</v>
      </c>
      <c r="H16" s="40">
        <f>IF(ISBLANK('2年生育成リーグ管理表'!$E12),"",'2年生育成リーグ管理表'!$E12)</f>
        <v>4</v>
      </c>
      <c r="I16" s="36" t="s">
        <v>15</v>
      </c>
      <c r="J16" s="39">
        <f>IF(ISBLANK('2年生育成リーグ管理表'!$C12),"",'2年生育成リーグ管理表'!$C12)</f>
        <v>0</v>
      </c>
      <c r="K16" s="40">
        <f>IF(ISBLANK('2年生育成リーグ管理表'!$E13),"",'2年生育成リーグ管理表'!$E13)</f>
        <v>1</v>
      </c>
      <c r="L16" s="36" t="s">
        <v>15</v>
      </c>
      <c r="M16" s="39">
        <f>IF(ISBLANK('2年生育成リーグ管理表'!$C13),"",'2年生育成リーグ管理表'!$C13)</f>
        <v>3</v>
      </c>
      <c r="N16" s="38"/>
      <c r="O16" s="36"/>
      <c r="P16" s="38"/>
      <c r="Q16" s="73"/>
      <c r="R16" s="66"/>
      <c r="S16" s="56"/>
      <c r="T16" s="56"/>
      <c r="U16" s="121"/>
      <c r="V16" s="119"/>
      <c r="W16" s="56"/>
      <c r="X16" s="56"/>
      <c r="Y16" s="71"/>
      <c r="Z16" s="83"/>
      <c r="AA16" s="92"/>
      <c r="AB16" s="42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</row>
    <row r="17" spans="1:57" ht="18" customHeight="1">
      <c r="A17" s="41"/>
      <c r="B17" s="42"/>
      <c r="C17" s="43"/>
      <c r="D17" s="42"/>
      <c r="E17" s="42"/>
      <c r="F17" s="43"/>
      <c r="G17" s="42"/>
      <c r="H17" s="42"/>
      <c r="I17" s="43"/>
      <c r="J17" s="42"/>
      <c r="K17" s="42"/>
      <c r="L17" s="43"/>
      <c r="M17" s="42"/>
      <c r="N17" s="42"/>
      <c r="O17" s="20"/>
      <c r="P17" s="42"/>
      <c r="Q17" s="42"/>
      <c r="R17" s="20"/>
      <c r="S17" s="42"/>
      <c r="T17" s="42"/>
      <c r="U17" s="20"/>
      <c r="V17" s="42"/>
      <c r="W17" s="42"/>
      <c r="X17" s="20"/>
      <c r="Y17" s="42"/>
      <c r="Z17" s="42"/>
      <c r="AA17" s="20"/>
      <c r="AB17" s="42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44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</row>
    <row r="18" spans="1:57" ht="18" customHeight="1">
      <c r="A18" s="41"/>
      <c r="B18" s="42"/>
      <c r="C18" s="43"/>
      <c r="D18" s="42"/>
      <c r="E18" s="42"/>
      <c r="F18" s="43"/>
      <c r="G18" s="42"/>
      <c r="H18" s="42"/>
      <c r="I18" s="43"/>
      <c r="J18" s="42"/>
      <c r="K18" s="42"/>
      <c r="L18" s="43"/>
      <c r="M18" s="42"/>
      <c r="N18" s="42"/>
      <c r="O18" s="20"/>
      <c r="P18" s="42"/>
      <c r="Q18" s="42"/>
      <c r="R18" s="20"/>
      <c r="S18" s="42"/>
      <c r="T18" s="42"/>
      <c r="U18" s="20"/>
      <c r="V18" s="42"/>
      <c r="W18" s="42"/>
      <c r="X18" s="20"/>
      <c r="Y18" s="42"/>
      <c r="Z18" s="42"/>
      <c r="AA18" s="20"/>
      <c r="AB18" s="42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44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</row>
    <row r="19" spans="1:57" ht="18" customHeight="1">
      <c r="A19" s="41"/>
      <c r="B19" s="42"/>
      <c r="C19" s="43"/>
      <c r="D19" s="42"/>
      <c r="E19" s="42"/>
      <c r="F19" s="43"/>
      <c r="G19" s="42"/>
      <c r="H19" s="42"/>
      <c r="I19" s="43"/>
      <c r="J19" s="42"/>
      <c r="K19" s="42"/>
      <c r="L19" s="43"/>
      <c r="M19" s="42"/>
      <c r="N19" s="42"/>
      <c r="O19" s="20"/>
      <c r="P19" s="42"/>
      <c r="Q19" s="42"/>
      <c r="R19" s="20"/>
      <c r="S19" s="42"/>
      <c r="T19" s="42"/>
      <c r="U19" s="20"/>
      <c r="V19" s="42"/>
      <c r="W19" s="42"/>
      <c r="X19" s="20"/>
      <c r="Y19" s="42"/>
      <c r="Z19" s="42"/>
      <c r="AA19" s="20"/>
      <c r="AB19" s="42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44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</row>
    <row r="20" spans="1:56" ht="18" customHeight="1">
      <c r="A20" s="41"/>
      <c r="B20" s="42"/>
      <c r="C20" s="43"/>
      <c r="D20" s="42"/>
      <c r="E20" s="42"/>
      <c r="F20" s="43"/>
      <c r="G20" s="42"/>
      <c r="H20" s="42"/>
      <c r="I20" s="43"/>
      <c r="J20" s="42"/>
      <c r="K20" s="42"/>
      <c r="L20" s="43"/>
      <c r="M20" s="42"/>
      <c r="N20" s="42"/>
      <c r="O20" s="20"/>
      <c r="P20" s="42"/>
      <c r="Q20" s="42"/>
      <c r="R20" s="20"/>
      <c r="S20" s="42"/>
      <c r="T20" s="42"/>
      <c r="U20" s="20"/>
      <c r="V20" s="42"/>
      <c r="W20" s="42"/>
      <c r="X20" s="20"/>
      <c r="Y20" s="42"/>
      <c r="Z20" s="42"/>
      <c r="AA20" s="20"/>
      <c r="AB20" s="42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44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</row>
    <row r="21" spans="1:56" ht="18" customHeight="1">
      <c r="A21" s="41"/>
      <c r="B21" s="42"/>
      <c r="C21" s="43"/>
      <c r="D21" s="42"/>
      <c r="E21" s="42"/>
      <c r="F21" s="43"/>
      <c r="G21" s="42"/>
      <c r="H21" s="42"/>
      <c r="I21" s="43"/>
      <c r="J21" s="42"/>
      <c r="K21" s="42"/>
      <c r="L21" s="43"/>
      <c r="M21" s="42"/>
      <c r="N21" s="42"/>
      <c r="O21" s="20"/>
      <c r="P21" s="42"/>
      <c r="Q21" s="42"/>
      <c r="R21" s="20"/>
      <c r="S21" s="42"/>
      <c r="T21" s="42"/>
      <c r="U21" s="20"/>
      <c r="V21" s="42"/>
      <c r="W21" s="42"/>
      <c r="X21" s="20"/>
      <c r="Y21" s="42"/>
      <c r="Z21" s="42"/>
      <c r="AA21" s="20"/>
      <c r="AB21" s="42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44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</row>
    <row r="22" spans="1:56" ht="18" customHeight="1">
      <c r="A22" s="41"/>
      <c r="B22" s="42"/>
      <c r="C22" s="43"/>
      <c r="D22" s="42"/>
      <c r="E22" s="42"/>
      <c r="F22" s="43"/>
      <c r="G22" s="42"/>
      <c r="H22" s="42"/>
      <c r="I22" s="43"/>
      <c r="J22" s="42"/>
      <c r="K22" s="42"/>
      <c r="L22" s="43"/>
      <c r="M22" s="42"/>
      <c r="N22" s="42"/>
      <c r="O22" s="20"/>
      <c r="P22" s="42"/>
      <c r="Q22" s="42"/>
      <c r="R22" s="20"/>
      <c r="S22" s="42"/>
      <c r="T22" s="42"/>
      <c r="U22" s="20"/>
      <c r="V22" s="42"/>
      <c r="W22" s="42"/>
      <c r="X22" s="20"/>
      <c r="Y22" s="42"/>
      <c r="Z22" s="42"/>
      <c r="AA22" s="20"/>
      <c r="AB22" s="42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44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</row>
    <row r="23" spans="1:56" ht="18" customHeight="1">
      <c r="A23" s="41"/>
      <c r="B23" s="42"/>
      <c r="C23" s="43"/>
      <c r="D23" s="42"/>
      <c r="E23" s="42"/>
      <c r="F23" s="43"/>
      <c r="G23" s="42"/>
      <c r="H23" s="42"/>
      <c r="I23" s="43"/>
      <c r="J23" s="42"/>
      <c r="K23" s="42"/>
      <c r="L23" s="43"/>
      <c r="M23" s="42"/>
      <c r="N23" s="42"/>
      <c r="O23" s="20"/>
      <c r="P23" s="42"/>
      <c r="Q23" s="42"/>
      <c r="R23" s="20"/>
      <c r="S23" s="42"/>
      <c r="T23" s="42"/>
      <c r="U23" s="20"/>
      <c r="V23" s="42"/>
      <c r="W23" s="42"/>
      <c r="X23" s="20"/>
      <c r="Y23" s="42"/>
      <c r="Z23" s="42"/>
      <c r="AA23" s="20"/>
      <c r="AB23" s="42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44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</row>
    <row r="24" spans="1:56" ht="18" customHeight="1">
      <c r="A24" s="41"/>
      <c r="B24" s="42"/>
      <c r="C24" s="43"/>
      <c r="D24" s="42"/>
      <c r="E24" s="42"/>
      <c r="F24" s="43"/>
      <c r="G24" s="42"/>
      <c r="H24" s="42"/>
      <c r="I24" s="43"/>
      <c r="J24" s="42"/>
      <c r="K24" s="42"/>
      <c r="L24" s="43"/>
      <c r="M24" s="42"/>
      <c r="N24" s="42"/>
      <c r="O24" s="20"/>
      <c r="P24" s="42"/>
      <c r="Q24" s="42"/>
      <c r="R24" s="20"/>
      <c r="S24" s="42"/>
      <c r="T24" s="42"/>
      <c r="U24" s="20"/>
      <c r="V24" s="42"/>
      <c r="W24" s="42"/>
      <c r="X24" s="20"/>
      <c r="Y24" s="42"/>
      <c r="Z24" s="42"/>
      <c r="AA24" s="20"/>
      <c r="AB24" s="42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44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</row>
    <row r="25" spans="1:56" ht="18" customHeight="1">
      <c r="A25" s="41"/>
      <c r="B25" s="42"/>
      <c r="C25" s="43"/>
      <c r="D25" s="42"/>
      <c r="E25" s="42"/>
      <c r="F25" s="43"/>
      <c r="G25" s="42"/>
      <c r="H25" s="42"/>
      <c r="I25" s="43"/>
      <c r="J25" s="42"/>
      <c r="K25" s="42"/>
      <c r="L25" s="43"/>
      <c r="M25" s="42"/>
      <c r="N25" s="42"/>
      <c r="O25" s="20"/>
      <c r="P25" s="42"/>
      <c r="Q25" s="42"/>
      <c r="R25" s="20"/>
      <c r="S25" s="42"/>
      <c r="T25" s="42"/>
      <c r="U25" s="20"/>
      <c r="V25" s="42"/>
      <c r="W25" s="42"/>
      <c r="X25" s="20"/>
      <c r="Y25" s="42"/>
      <c r="Z25" s="42"/>
      <c r="AA25" s="20"/>
      <c r="AB25" s="42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44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</row>
    <row r="26" spans="1:56" ht="18" customHeight="1">
      <c r="A26" s="41"/>
      <c r="B26" s="42"/>
      <c r="C26" s="43"/>
      <c r="D26" s="42"/>
      <c r="E26" s="42"/>
      <c r="F26" s="43"/>
      <c r="G26" s="42"/>
      <c r="H26" s="42"/>
      <c r="I26" s="43"/>
      <c r="J26" s="42"/>
      <c r="K26" s="42"/>
      <c r="L26" s="43"/>
      <c r="M26" s="42"/>
      <c r="N26" s="42"/>
      <c r="O26" s="20"/>
      <c r="P26" s="42"/>
      <c r="Q26" s="42"/>
      <c r="R26" s="20"/>
      <c r="S26" s="42"/>
      <c r="T26" s="42"/>
      <c r="U26" s="20"/>
      <c r="V26" s="42"/>
      <c r="W26" s="42"/>
      <c r="X26" s="20"/>
      <c r="Y26" s="42"/>
      <c r="Z26" s="42"/>
      <c r="AA26" s="20"/>
      <c r="AB26" s="42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44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</row>
    <row r="27" spans="1:56" ht="18" customHeight="1">
      <c r="A27" s="41"/>
      <c r="B27" s="42"/>
      <c r="C27" s="43"/>
      <c r="D27" s="42"/>
      <c r="E27" s="42"/>
      <c r="F27" s="43"/>
      <c r="G27" s="42"/>
      <c r="H27" s="42"/>
      <c r="I27" s="43"/>
      <c r="J27" s="42"/>
      <c r="K27" s="42"/>
      <c r="L27" s="43"/>
      <c r="M27" s="42"/>
      <c r="N27" s="42"/>
      <c r="O27" s="20"/>
      <c r="P27" s="42"/>
      <c r="Q27" s="42"/>
      <c r="R27" s="20"/>
      <c r="S27" s="42"/>
      <c r="T27" s="42"/>
      <c r="U27" s="20"/>
      <c r="V27" s="42"/>
      <c r="W27" s="42"/>
      <c r="X27" s="20"/>
      <c r="Y27" s="42"/>
      <c r="Z27" s="42"/>
      <c r="AA27" s="20"/>
      <c r="AB27" s="42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44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</row>
    <row r="28" spans="1:56" ht="18" customHeight="1">
      <c r="A28" s="41"/>
      <c r="B28" s="42"/>
      <c r="C28" s="43"/>
      <c r="D28" s="42"/>
      <c r="E28" s="42"/>
      <c r="F28" s="43"/>
      <c r="G28" s="42"/>
      <c r="H28" s="42"/>
      <c r="I28" s="43"/>
      <c r="J28" s="42"/>
      <c r="K28" s="42"/>
      <c r="L28" s="43"/>
      <c r="M28" s="42"/>
      <c r="N28" s="42"/>
      <c r="O28" s="20"/>
      <c r="P28" s="42"/>
      <c r="Q28" s="42"/>
      <c r="R28" s="20"/>
      <c r="S28" s="42"/>
      <c r="T28" s="42"/>
      <c r="U28" s="20"/>
      <c r="V28" s="42"/>
      <c r="W28" s="42"/>
      <c r="X28" s="20"/>
      <c r="Y28" s="42"/>
      <c r="Z28" s="42"/>
      <c r="AA28" s="20"/>
      <c r="AB28" s="42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44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</row>
    <row r="29" spans="1:56" ht="18" customHeight="1">
      <c r="A29" s="41"/>
      <c r="B29" s="42"/>
      <c r="C29" s="43"/>
      <c r="D29" s="42"/>
      <c r="E29" s="42"/>
      <c r="F29" s="43"/>
      <c r="G29" s="42"/>
      <c r="H29" s="42"/>
      <c r="I29" s="43"/>
      <c r="J29" s="42"/>
      <c r="K29" s="42"/>
      <c r="L29" s="43"/>
      <c r="M29" s="42"/>
      <c r="N29" s="42"/>
      <c r="O29" s="20"/>
      <c r="P29" s="42"/>
      <c r="Q29" s="42"/>
      <c r="R29" s="20"/>
      <c r="S29" s="42"/>
      <c r="T29" s="42"/>
      <c r="U29" s="20"/>
      <c r="V29" s="42"/>
      <c r="W29" s="42"/>
      <c r="X29" s="20"/>
      <c r="Y29" s="42"/>
      <c r="Z29" s="42"/>
      <c r="AA29" s="20"/>
      <c r="AB29" s="42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44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</row>
    <row r="30" spans="1:56" ht="18" customHeight="1">
      <c r="A30" s="41"/>
      <c r="B30" s="42"/>
      <c r="C30" s="43"/>
      <c r="D30" s="42"/>
      <c r="E30" s="42"/>
      <c r="F30" s="43"/>
      <c r="G30" s="42"/>
      <c r="H30" s="42"/>
      <c r="I30" s="43"/>
      <c r="J30" s="42"/>
      <c r="K30" s="42"/>
      <c r="L30" s="43"/>
      <c r="M30" s="42"/>
      <c r="N30" s="42"/>
      <c r="O30" s="20"/>
      <c r="P30" s="42"/>
      <c r="Q30" s="42"/>
      <c r="R30" s="20"/>
      <c r="S30" s="42"/>
      <c r="T30" s="42"/>
      <c r="U30" s="20"/>
      <c r="V30" s="42"/>
      <c r="W30" s="42"/>
      <c r="X30" s="20"/>
      <c r="Y30" s="42"/>
      <c r="Z30" s="42"/>
      <c r="AA30" s="20"/>
      <c r="AB30" s="42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44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</row>
    <row r="31" spans="1:56" ht="18" customHeight="1">
      <c r="A31" s="41"/>
      <c r="B31" s="42"/>
      <c r="C31" s="43"/>
      <c r="D31" s="42"/>
      <c r="E31" s="42"/>
      <c r="F31" s="43"/>
      <c r="G31" s="42"/>
      <c r="H31" s="42"/>
      <c r="I31" s="43"/>
      <c r="J31" s="42"/>
      <c r="K31" s="42"/>
      <c r="L31" s="43"/>
      <c r="M31" s="42"/>
      <c r="N31" s="42"/>
      <c r="O31" s="20"/>
      <c r="P31" s="42"/>
      <c r="Q31" s="42"/>
      <c r="R31" s="20"/>
      <c r="S31" s="42"/>
      <c r="T31" s="42"/>
      <c r="U31" s="20"/>
      <c r="V31" s="42"/>
      <c r="W31" s="42"/>
      <c r="X31" s="20"/>
      <c r="Y31" s="42"/>
      <c r="Z31" s="42"/>
      <c r="AA31" s="20"/>
      <c r="AB31" s="42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44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</row>
    <row r="32" spans="1:56" ht="18" customHeight="1">
      <c r="A32" s="41"/>
      <c r="B32" s="42"/>
      <c r="C32" s="43"/>
      <c r="D32" s="42"/>
      <c r="E32" s="42"/>
      <c r="F32" s="43"/>
      <c r="G32" s="42"/>
      <c r="H32" s="42"/>
      <c r="I32" s="43"/>
      <c r="J32" s="42"/>
      <c r="K32" s="42"/>
      <c r="L32" s="43"/>
      <c r="M32" s="42"/>
      <c r="N32" s="42"/>
      <c r="O32" s="20"/>
      <c r="P32" s="42"/>
      <c r="Q32" s="42"/>
      <c r="R32" s="20"/>
      <c r="S32" s="42"/>
      <c r="T32" s="42"/>
      <c r="U32" s="20"/>
      <c r="V32" s="42"/>
      <c r="W32" s="42"/>
      <c r="X32" s="20"/>
      <c r="Y32" s="42"/>
      <c r="Z32" s="42"/>
      <c r="AA32" s="20"/>
      <c r="AB32" s="42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44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</row>
    <row r="33" spans="1:56" ht="18" customHeight="1">
      <c r="A33" s="41"/>
      <c r="B33" s="42"/>
      <c r="C33" s="43"/>
      <c r="D33" s="42"/>
      <c r="E33" s="42"/>
      <c r="F33" s="43"/>
      <c r="G33" s="42"/>
      <c r="H33" s="42"/>
      <c r="I33" s="43"/>
      <c r="J33" s="42"/>
      <c r="K33" s="42"/>
      <c r="L33" s="43"/>
      <c r="M33" s="42"/>
      <c r="N33" s="42"/>
      <c r="O33" s="20"/>
      <c r="P33" s="42"/>
      <c r="Q33" s="42"/>
      <c r="R33" s="20"/>
      <c r="S33" s="42"/>
      <c r="T33" s="42"/>
      <c r="U33" s="20"/>
      <c r="V33" s="42"/>
      <c r="W33" s="42"/>
      <c r="X33" s="20"/>
      <c r="Y33" s="42"/>
      <c r="Z33" s="42"/>
      <c r="AA33" s="20"/>
      <c r="AB33" s="42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44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</row>
    <row r="34" spans="1:56" ht="18" customHeight="1">
      <c r="A34" s="41"/>
      <c r="B34" s="42"/>
      <c r="C34" s="43"/>
      <c r="D34" s="42"/>
      <c r="E34" s="42"/>
      <c r="F34" s="43"/>
      <c r="G34" s="42"/>
      <c r="H34" s="42"/>
      <c r="I34" s="43"/>
      <c r="J34" s="42"/>
      <c r="K34" s="42"/>
      <c r="L34" s="43"/>
      <c r="M34" s="42"/>
      <c r="N34" s="42"/>
      <c r="O34" s="20"/>
      <c r="P34" s="42"/>
      <c r="Q34" s="42"/>
      <c r="R34" s="20"/>
      <c r="S34" s="42"/>
      <c r="T34" s="42"/>
      <c r="U34" s="20"/>
      <c r="V34" s="42"/>
      <c r="W34" s="42"/>
      <c r="X34" s="20"/>
      <c r="Y34" s="42"/>
      <c r="Z34" s="42"/>
      <c r="AA34" s="20"/>
      <c r="AB34" s="42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44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</row>
    <row r="35" spans="1:56" ht="18" customHeight="1">
      <c r="A35" s="41"/>
      <c r="B35" s="42"/>
      <c r="C35" s="43"/>
      <c r="D35" s="42"/>
      <c r="E35" s="42"/>
      <c r="F35" s="43"/>
      <c r="G35" s="42"/>
      <c r="H35" s="42"/>
      <c r="I35" s="43"/>
      <c r="J35" s="42"/>
      <c r="K35" s="42"/>
      <c r="L35" s="43"/>
      <c r="M35" s="42"/>
      <c r="N35" s="42"/>
      <c r="O35" s="20"/>
      <c r="P35" s="42"/>
      <c r="Q35" s="42"/>
      <c r="R35" s="20"/>
      <c r="S35" s="42"/>
      <c r="T35" s="42"/>
      <c r="U35" s="20"/>
      <c r="V35" s="42"/>
      <c r="W35" s="42"/>
      <c r="X35" s="20"/>
      <c r="Y35" s="42"/>
      <c r="Z35" s="42"/>
      <c r="AA35" s="20"/>
      <c r="AB35" s="42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44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</row>
    <row r="36" spans="1:56" ht="18" customHeight="1">
      <c r="A36" s="41"/>
      <c r="B36" s="42"/>
      <c r="C36" s="43"/>
      <c r="D36" s="42"/>
      <c r="E36" s="42"/>
      <c r="F36" s="43"/>
      <c r="G36" s="42"/>
      <c r="H36" s="42"/>
      <c r="I36" s="43"/>
      <c r="J36" s="42"/>
      <c r="K36" s="42"/>
      <c r="L36" s="43"/>
      <c r="M36" s="42"/>
      <c r="N36" s="42"/>
      <c r="O36" s="20"/>
      <c r="P36" s="42"/>
      <c r="Q36" s="42"/>
      <c r="R36" s="20"/>
      <c r="S36" s="42"/>
      <c r="T36" s="42"/>
      <c r="U36" s="20"/>
      <c r="V36" s="42"/>
      <c r="W36" s="42"/>
      <c r="X36" s="20"/>
      <c r="Y36" s="42"/>
      <c r="Z36" s="42"/>
      <c r="AA36" s="20"/>
      <c r="AB36" s="42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44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</row>
    <row r="37" spans="1:56" ht="18" customHeight="1">
      <c r="A37" s="41"/>
      <c r="B37" s="42"/>
      <c r="C37" s="43"/>
      <c r="D37" s="42"/>
      <c r="E37" s="42"/>
      <c r="F37" s="43"/>
      <c r="G37" s="42"/>
      <c r="H37" s="42"/>
      <c r="I37" s="43"/>
      <c r="J37" s="42"/>
      <c r="K37" s="42"/>
      <c r="L37" s="43"/>
      <c r="M37" s="42"/>
      <c r="N37" s="42"/>
      <c r="O37" s="20"/>
      <c r="P37" s="42"/>
      <c r="Q37" s="42"/>
      <c r="R37" s="20"/>
      <c r="S37" s="42"/>
      <c r="T37" s="42"/>
      <c r="U37" s="20"/>
      <c r="V37" s="42"/>
      <c r="W37" s="42"/>
      <c r="X37" s="20"/>
      <c r="Y37" s="42"/>
      <c r="Z37" s="42"/>
      <c r="AA37" s="20"/>
      <c r="AB37" s="42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44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</row>
    <row r="38" spans="1:56" ht="18" customHeight="1">
      <c r="A38" s="41"/>
      <c r="B38" s="42"/>
      <c r="C38" s="43"/>
      <c r="D38" s="42"/>
      <c r="E38" s="42"/>
      <c r="F38" s="43"/>
      <c r="G38" s="42"/>
      <c r="H38" s="42"/>
      <c r="I38" s="43"/>
      <c r="J38" s="42"/>
      <c r="K38" s="42"/>
      <c r="L38" s="43"/>
      <c r="M38" s="42"/>
      <c r="N38" s="42"/>
      <c r="O38" s="20"/>
      <c r="P38" s="42"/>
      <c r="Q38" s="42"/>
      <c r="R38" s="20"/>
      <c r="S38" s="42"/>
      <c r="T38" s="42"/>
      <c r="U38" s="20"/>
      <c r="V38" s="42"/>
      <c r="W38" s="42"/>
      <c r="X38" s="20"/>
      <c r="Y38" s="42"/>
      <c r="Z38" s="42"/>
      <c r="AA38" s="20"/>
      <c r="AB38" s="42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44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</row>
    <row r="39" spans="1:56" ht="18" customHeight="1">
      <c r="A39" s="41"/>
      <c r="B39" s="42"/>
      <c r="C39" s="43"/>
      <c r="D39" s="42"/>
      <c r="E39" s="42"/>
      <c r="F39" s="43"/>
      <c r="G39" s="42"/>
      <c r="H39" s="42"/>
      <c r="I39" s="43"/>
      <c r="J39" s="42"/>
      <c r="K39" s="42"/>
      <c r="L39" s="43"/>
      <c r="M39" s="42"/>
      <c r="N39" s="42"/>
      <c r="O39" s="20"/>
      <c r="P39" s="42"/>
      <c r="Q39" s="42"/>
      <c r="R39" s="20"/>
      <c r="S39" s="42"/>
      <c r="T39" s="42"/>
      <c r="U39" s="20"/>
      <c r="V39" s="42"/>
      <c r="W39" s="42"/>
      <c r="X39" s="20"/>
      <c r="Y39" s="42"/>
      <c r="Z39" s="42"/>
      <c r="AA39" s="20"/>
      <c r="AB39" s="42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44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</row>
    <row r="40" spans="1:56" ht="18" customHeight="1">
      <c r="A40" s="41"/>
      <c r="B40" s="42"/>
      <c r="C40" s="43"/>
      <c r="D40" s="42"/>
      <c r="E40" s="42"/>
      <c r="F40" s="43"/>
      <c r="G40" s="42"/>
      <c r="H40" s="42"/>
      <c r="I40" s="43"/>
      <c r="J40" s="42"/>
      <c r="K40" s="42"/>
      <c r="L40" s="43"/>
      <c r="M40" s="42"/>
      <c r="N40" s="42"/>
      <c r="O40" s="20"/>
      <c r="P40" s="42"/>
      <c r="Q40" s="42"/>
      <c r="R40" s="20"/>
      <c r="S40" s="42"/>
      <c r="T40" s="42"/>
      <c r="U40" s="20"/>
      <c r="V40" s="42"/>
      <c r="W40" s="42"/>
      <c r="X40" s="20"/>
      <c r="Y40" s="42"/>
      <c r="Z40" s="42"/>
      <c r="AA40" s="20"/>
      <c r="AB40" s="42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44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</row>
    <row r="41" spans="1:56" ht="18" customHeight="1">
      <c r="A41" s="41"/>
      <c r="B41" s="42"/>
      <c r="C41" s="43"/>
      <c r="D41" s="42"/>
      <c r="E41" s="42"/>
      <c r="F41" s="43"/>
      <c r="G41" s="42"/>
      <c r="H41" s="42"/>
      <c r="I41" s="43"/>
      <c r="J41" s="42"/>
      <c r="K41" s="42"/>
      <c r="L41" s="43"/>
      <c r="M41" s="42"/>
      <c r="N41" s="42"/>
      <c r="O41" s="20"/>
      <c r="P41" s="42"/>
      <c r="Q41" s="42"/>
      <c r="R41" s="20"/>
      <c r="S41" s="42"/>
      <c r="T41" s="42"/>
      <c r="U41" s="20"/>
      <c r="V41" s="42"/>
      <c r="W41" s="42"/>
      <c r="X41" s="20"/>
      <c r="Y41" s="42"/>
      <c r="Z41" s="42"/>
      <c r="AA41" s="20"/>
      <c r="AB41" s="42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44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</row>
    <row r="42" spans="1:56" ht="18" customHeight="1">
      <c r="A42" s="41"/>
      <c r="B42" s="42"/>
      <c r="C42" s="43"/>
      <c r="D42" s="42"/>
      <c r="E42" s="42"/>
      <c r="F42" s="43"/>
      <c r="G42" s="42"/>
      <c r="H42" s="42"/>
      <c r="I42" s="43"/>
      <c r="J42" s="42"/>
      <c r="K42" s="42"/>
      <c r="L42" s="43"/>
      <c r="M42" s="42"/>
      <c r="N42" s="42"/>
      <c r="O42" s="20"/>
      <c r="P42" s="42"/>
      <c r="Q42" s="42"/>
      <c r="R42" s="20"/>
      <c r="S42" s="42"/>
      <c r="T42" s="42"/>
      <c r="U42" s="20"/>
      <c r="V42" s="42"/>
      <c r="W42" s="42"/>
      <c r="X42" s="20"/>
      <c r="Y42" s="42"/>
      <c r="Z42" s="42"/>
      <c r="AA42" s="20"/>
      <c r="AB42" s="42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44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</row>
    <row r="43" spans="1:56" ht="18" customHeight="1">
      <c r="A43" s="41"/>
      <c r="B43" s="42"/>
      <c r="C43" s="43"/>
      <c r="D43" s="42"/>
      <c r="E43" s="42"/>
      <c r="F43" s="43"/>
      <c r="G43" s="42"/>
      <c r="H43" s="42"/>
      <c r="I43" s="43"/>
      <c r="J43" s="42"/>
      <c r="K43" s="42"/>
      <c r="L43" s="43"/>
      <c r="M43" s="42"/>
      <c r="N43" s="42"/>
      <c r="O43" s="20"/>
      <c r="P43" s="42"/>
      <c r="Q43" s="42"/>
      <c r="R43" s="20"/>
      <c r="S43" s="42"/>
      <c r="T43" s="42"/>
      <c r="U43" s="20"/>
      <c r="V43" s="42"/>
      <c r="W43" s="42"/>
      <c r="X43" s="20"/>
      <c r="Y43" s="42"/>
      <c r="Z43" s="42"/>
      <c r="AA43" s="20"/>
      <c r="AB43" s="42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44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</row>
    <row r="44" spans="1:56" ht="18" customHeight="1">
      <c r="A44" s="41"/>
      <c r="B44" s="42"/>
      <c r="C44" s="43"/>
      <c r="D44" s="42"/>
      <c r="E44" s="42"/>
      <c r="F44" s="43"/>
      <c r="G44" s="42"/>
      <c r="H44" s="42"/>
      <c r="I44" s="43"/>
      <c r="J44" s="42"/>
      <c r="K44" s="42"/>
      <c r="L44" s="43"/>
      <c r="M44" s="42"/>
      <c r="N44" s="42"/>
      <c r="O44" s="20"/>
      <c r="P44" s="42"/>
      <c r="Q44" s="42"/>
      <c r="R44" s="20"/>
      <c r="S44" s="42"/>
      <c r="T44" s="42"/>
      <c r="U44" s="20"/>
      <c r="V44" s="42"/>
      <c r="W44" s="42"/>
      <c r="X44" s="20"/>
      <c r="Y44" s="42"/>
      <c r="Z44" s="42"/>
      <c r="AA44" s="20"/>
      <c r="AB44" s="42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44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</row>
    <row r="45" spans="1:56" ht="18" customHeight="1">
      <c r="A45" s="41"/>
      <c r="B45" s="42"/>
      <c r="C45" s="43"/>
      <c r="D45" s="42"/>
      <c r="E45" s="42"/>
      <c r="F45" s="43"/>
      <c r="G45" s="42"/>
      <c r="H45" s="42"/>
      <c r="I45" s="43"/>
      <c r="J45" s="42"/>
      <c r="K45" s="42"/>
      <c r="L45" s="43"/>
      <c r="M45" s="42"/>
      <c r="N45" s="42"/>
      <c r="O45" s="20"/>
      <c r="P45" s="42"/>
      <c r="Q45" s="42"/>
      <c r="R45" s="20"/>
      <c r="S45" s="42"/>
      <c r="T45" s="42"/>
      <c r="U45" s="20"/>
      <c r="V45" s="42"/>
      <c r="W45" s="42"/>
      <c r="X45" s="20"/>
      <c r="Y45" s="42"/>
      <c r="Z45" s="42"/>
      <c r="AA45" s="20"/>
      <c r="AB45" s="42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44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</row>
    <row r="46" spans="1:56" ht="18" customHeight="1">
      <c r="A46" s="41"/>
      <c r="B46" s="42"/>
      <c r="C46" s="43"/>
      <c r="D46" s="42"/>
      <c r="E46" s="42"/>
      <c r="F46" s="43"/>
      <c r="G46" s="42"/>
      <c r="H46" s="42"/>
      <c r="I46" s="43"/>
      <c r="J46" s="42"/>
      <c r="K46" s="42"/>
      <c r="L46" s="43"/>
      <c r="M46" s="42"/>
      <c r="N46" s="42"/>
      <c r="O46" s="20"/>
      <c r="P46" s="42"/>
      <c r="Q46" s="42"/>
      <c r="R46" s="20"/>
      <c r="S46" s="42"/>
      <c r="T46" s="42"/>
      <c r="U46" s="20"/>
      <c r="V46" s="42"/>
      <c r="W46" s="42"/>
      <c r="X46" s="20"/>
      <c r="Y46" s="42"/>
      <c r="Z46" s="42"/>
      <c r="AA46" s="20"/>
      <c r="AB46" s="42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44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</row>
    <row r="47" spans="1:56" ht="18" customHeight="1">
      <c r="A47" s="41"/>
      <c r="B47" s="42"/>
      <c r="C47" s="43"/>
      <c r="D47" s="42"/>
      <c r="E47" s="42"/>
      <c r="F47" s="43"/>
      <c r="G47" s="42"/>
      <c r="H47" s="42"/>
      <c r="I47" s="43"/>
      <c r="J47" s="42"/>
      <c r="K47" s="42"/>
      <c r="L47" s="43"/>
      <c r="M47" s="42"/>
      <c r="N47" s="42"/>
      <c r="O47" s="20"/>
      <c r="P47" s="42"/>
      <c r="Q47" s="42"/>
      <c r="R47" s="20"/>
      <c r="S47" s="42"/>
      <c r="T47" s="42"/>
      <c r="U47" s="20"/>
      <c r="V47" s="42"/>
      <c r="W47" s="42"/>
      <c r="X47" s="20"/>
      <c r="Y47" s="42"/>
      <c r="Z47" s="42"/>
      <c r="AA47" s="20"/>
      <c r="AB47" s="42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44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</row>
    <row r="48" spans="1:56" ht="18" customHeight="1">
      <c r="A48" s="41"/>
      <c r="B48" s="42"/>
      <c r="C48" s="43"/>
      <c r="D48" s="42"/>
      <c r="E48" s="42"/>
      <c r="F48" s="43"/>
      <c r="G48" s="42"/>
      <c r="H48" s="42"/>
      <c r="I48" s="43"/>
      <c r="J48" s="42"/>
      <c r="K48" s="42"/>
      <c r="L48" s="43"/>
      <c r="M48" s="42"/>
      <c r="N48" s="42"/>
      <c r="O48" s="20"/>
      <c r="P48" s="42"/>
      <c r="Q48" s="42"/>
      <c r="R48" s="20"/>
      <c r="S48" s="42"/>
      <c r="T48" s="42"/>
      <c r="U48" s="20"/>
      <c r="V48" s="42"/>
      <c r="W48" s="42"/>
      <c r="X48" s="20"/>
      <c r="Y48" s="42"/>
      <c r="Z48" s="42"/>
      <c r="AA48" s="20"/>
      <c r="AB48" s="42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44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</row>
    <row r="49" spans="1:56" ht="18" customHeight="1">
      <c r="A49" s="41"/>
      <c r="B49" s="42"/>
      <c r="C49" s="43"/>
      <c r="D49" s="42"/>
      <c r="E49" s="42"/>
      <c r="F49" s="43"/>
      <c r="G49" s="42"/>
      <c r="H49" s="42"/>
      <c r="I49" s="43"/>
      <c r="J49" s="42"/>
      <c r="K49" s="42"/>
      <c r="L49" s="43"/>
      <c r="M49" s="42"/>
      <c r="N49" s="42"/>
      <c r="O49" s="20"/>
      <c r="P49" s="42"/>
      <c r="Q49" s="42"/>
      <c r="R49" s="20"/>
      <c r="S49" s="42"/>
      <c r="T49" s="42"/>
      <c r="U49" s="20"/>
      <c r="V49" s="42"/>
      <c r="W49" s="42"/>
      <c r="X49" s="20"/>
      <c r="Y49" s="42"/>
      <c r="Z49" s="42"/>
      <c r="AA49" s="20"/>
      <c r="AB49" s="42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44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</row>
    <row r="50" spans="1:56" ht="18" customHeight="1">
      <c r="A50" s="41"/>
      <c r="B50" s="42"/>
      <c r="C50" s="43"/>
      <c r="D50" s="42"/>
      <c r="E50" s="42"/>
      <c r="F50" s="43"/>
      <c r="G50" s="42"/>
      <c r="H50" s="42"/>
      <c r="I50" s="43"/>
      <c r="J50" s="42"/>
      <c r="K50" s="42"/>
      <c r="L50" s="43"/>
      <c r="M50" s="42"/>
      <c r="N50" s="42"/>
      <c r="O50" s="20"/>
      <c r="P50" s="42"/>
      <c r="Q50" s="42"/>
      <c r="R50" s="20"/>
      <c r="S50" s="42"/>
      <c r="T50" s="42"/>
      <c r="U50" s="20"/>
      <c r="V50" s="42"/>
      <c r="W50" s="42"/>
      <c r="X50" s="20"/>
      <c r="Y50" s="42"/>
      <c r="Z50" s="42"/>
      <c r="AA50" s="20"/>
      <c r="AB50" s="42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44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</row>
    <row r="51" spans="1:56" ht="18" customHeight="1">
      <c r="A51" s="41"/>
      <c r="B51" s="42"/>
      <c r="C51" s="43"/>
      <c r="D51" s="42"/>
      <c r="E51" s="42"/>
      <c r="F51" s="43"/>
      <c r="G51" s="42"/>
      <c r="H51" s="42"/>
      <c r="I51" s="43"/>
      <c r="J51" s="42"/>
      <c r="K51" s="42"/>
      <c r="L51" s="43"/>
      <c r="M51" s="42"/>
      <c r="N51" s="42"/>
      <c r="O51" s="20"/>
      <c r="P51" s="42"/>
      <c r="Q51" s="42"/>
      <c r="R51" s="20"/>
      <c r="S51" s="42"/>
      <c r="T51" s="42"/>
      <c r="U51" s="20"/>
      <c r="V51" s="42"/>
      <c r="W51" s="42"/>
      <c r="X51" s="20"/>
      <c r="Y51" s="42"/>
      <c r="Z51" s="42"/>
      <c r="AA51" s="20"/>
      <c r="AB51" s="42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44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</row>
    <row r="52" spans="1:56" ht="18" customHeight="1">
      <c r="A52" s="41"/>
      <c r="B52" s="42"/>
      <c r="C52" s="43"/>
      <c r="D52" s="42"/>
      <c r="E52" s="42"/>
      <c r="F52" s="43"/>
      <c r="G52" s="42"/>
      <c r="H52" s="42"/>
      <c r="I52" s="43"/>
      <c r="J52" s="42"/>
      <c r="K52" s="42"/>
      <c r="L52" s="43"/>
      <c r="M52" s="42"/>
      <c r="N52" s="42"/>
      <c r="O52" s="20"/>
      <c r="P52" s="42"/>
      <c r="Q52" s="42"/>
      <c r="R52" s="20"/>
      <c r="S52" s="42"/>
      <c r="T52" s="42"/>
      <c r="U52" s="20"/>
      <c r="V52" s="42"/>
      <c r="W52" s="42"/>
      <c r="X52" s="20"/>
      <c r="Y52" s="42"/>
      <c r="Z52" s="42"/>
      <c r="AA52" s="20"/>
      <c r="AB52" s="42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44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  <c r="BC52" s="20"/>
      <c r="BD52" s="20"/>
    </row>
    <row r="53" spans="1:56" ht="18" customHeight="1">
      <c r="A53" s="41"/>
      <c r="B53" s="42"/>
      <c r="C53" s="43"/>
      <c r="D53" s="42"/>
      <c r="E53" s="42"/>
      <c r="F53" s="43"/>
      <c r="G53" s="42"/>
      <c r="H53" s="42"/>
      <c r="I53" s="43"/>
      <c r="J53" s="42"/>
      <c r="K53" s="42"/>
      <c r="L53" s="43"/>
      <c r="M53" s="42"/>
      <c r="N53" s="42"/>
      <c r="O53" s="20"/>
      <c r="P53" s="42"/>
      <c r="Q53" s="42"/>
      <c r="R53" s="20"/>
      <c r="S53" s="42"/>
      <c r="T53" s="42"/>
      <c r="U53" s="20"/>
      <c r="V53" s="42"/>
      <c r="W53" s="42"/>
      <c r="X53" s="20"/>
      <c r="Y53" s="42"/>
      <c r="Z53" s="42"/>
      <c r="AA53" s="20"/>
      <c r="AB53" s="42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44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</row>
    <row r="54" spans="1:56" ht="18" customHeight="1">
      <c r="A54" s="41"/>
      <c r="B54" s="42"/>
      <c r="C54" s="43"/>
      <c r="D54" s="42"/>
      <c r="E54" s="42"/>
      <c r="F54" s="43"/>
      <c r="G54" s="42"/>
      <c r="H54" s="42"/>
      <c r="I54" s="43"/>
      <c r="J54" s="42"/>
      <c r="K54" s="42"/>
      <c r="L54" s="43"/>
      <c r="M54" s="42"/>
      <c r="N54" s="42"/>
      <c r="O54" s="20"/>
      <c r="P54" s="42"/>
      <c r="Q54" s="42"/>
      <c r="R54" s="20"/>
      <c r="S54" s="42"/>
      <c r="T54" s="42"/>
      <c r="U54" s="20"/>
      <c r="V54" s="42"/>
      <c r="W54" s="42"/>
      <c r="X54" s="20"/>
      <c r="Y54" s="42"/>
      <c r="Z54" s="42"/>
      <c r="AA54" s="20"/>
      <c r="AB54" s="42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44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</row>
    <row r="55" spans="1:56" ht="18" customHeight="1">
      <c r="A55" s="41"/>
      <c r="B55" s="42"/>
      <c r="C55" s="43"/>
      <c r="D55" s="42"/>
      <c r="E55" s="42"/>
      <c r="F55" s="43"/>
      <c r="G55" s="42"/>
      <c r="H55" s="42"/>
      <c r="I55" s="43"/>
      <c r="J55" s="42"/>
      <c r="K55" s="42"/>
      <c r="L55" s="43"/>
      <c r="M55" s="42"/>
      <c r="N55" s="42"/>
      <c r="O55" s="20"/>
      <c r="P55" s="42"/>
      <c r="Q55" s="42"/>
      <c r="R55" s="20"/>
      <c r="S55" s="42"/>
      <c r="T55" s="42"/>
      <c r="U55" s="20"/>
      <c r="V55" s="42"/>
      <c r="W55" s="42"/>
      <c r="X55" s="20"/>
      <c r="Y55" s="42"/>
      <c r="Z55" s="42"/>
      <c r="AA55" s="20"/>
      <c r="AB55" s="42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44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</row>
    <row r="56" spans="1:56" ht="18" customHeight="1">
      <c r="A56" s="41"/>
      <c r="B56" s="42"/>
      <c r="C56" s="43"/>
      <c r="D56" s="42"/>
      <c r="E56" s="42"/>
      <c r="F56" s="43"/>
      <c r="G56" s="42"/>
      <c r="H56" s="42"/>
      <c r="I56" s="43"/>
      <c r="J56" s="42"/>
      <c r="K56" s="42"/>
      <c r="L56" s="43"/>
      <c r="M56" s="42"/>
      <c r="N56" s="42"/>
      <c r="O56" s="20"/>
      <c r="P56" s="42"/>
      <c r="Q56" s="42"/>
      <c r="R56" s="20"/>
      <c r="S56" s="42"/>
      <c r="T56" s="42"/>
      <c r="U56" s="20"/>
      <c r="V56" s="42"/>
      <c r="W56" s="42"/>
      <c r="X56" s="20"/>
      <c r="Y56" s="42"/>
      <c r="Z56" s="42"/>
      <c r="AA56" s="20"/>
      <c r="AB56" s="42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44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</row>
    <row r="57" spans="1:56" ht="18" customHeight="1">
      <c r="A57" s="41"/>
      <c r="B57" s="42"/>
      <c r="C57" s="43"/>
      <c r="D57" s="42"/>
      <c r="E57" s="42"/>
      <c r="F57" s="43"/>
      <c r="G57" s="42"/>
      <c r="H57" s="42"/>
      <c r="I57" s="43"/>
      <c r="J57" s="42"/>
      <c r="K57" s="42"/>
      <c r="L57" s="43"/>
      <c r="M57" s="42"/>
      <c r="N57" s="42"/>
      <c r="O57" s="20"/>
      <c r="P57" s="42"/>
      <c r="Q57" s="42"/>
      <c r="R57" s="20"/>
      <c r="S57" s="42"/>
      <c r="T57" s="42"/>
      <c r="U57" s="20"/>
      <c r="V57" s="42"/>
      <c r="W57" s="42"/>
      <c r="X57" s="20"/>
      <c r="Y57" s="42"/>
      <c r="Z57" s="42"/>
      <c r="AA57" s="20"/>
      <c r="AB57" s="42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44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</row>
    <row r="58" spans="1:56" ht="18" customHeight="1">
      <c r="A58" s="41"/>
      <c r="B58" s="42"/>
      <c r="C58" s="43"/>
      <c r="D58" s="42"/>
      <c r="E58" s="42"/>
      <c r="F58" s="43"/>
      <c r="G58" s="42"/>
      <c r="H58" s="42"/>
      <c r="I58" s="43"/>
      <c r="J58" s="42"/>
      <c r="K58" s="42"/>
      <c r="L58" s="43"/>
      <c r="M58" s="42"/>
      <c r="N58" s="42"/>
      <c r="O58" s="20"/>
      <c r="P58" s="42"/>
      <c r="Q58" s="42"/>
      <c r="R58" s="20"/>
      <c r="S58" s="42"/>
      <c r="T58" s="42"/>
      <c r="U58" s="20"/>
      <c r="V58" s="42"/>
      <c r="W58" s="42"/>
      <c r="X58" s="20"/>
      <c r="Y58" s="42"/>
      <c r="Z58" s="42"/>
      <c r="AA58" s="20"/>
      <c r="AB58" s="42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44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  <c r="BD58" s="20"/>
    </row>
    <row r="59" spans="1:56" ht="18" customHeight="1">
      <c r="A59" s="41"/>
      <c r="B59" s="42"/>
      <c r="C59" s="43"/>
      <c r="D59" s="42"/>
      <c r="E59" s="42"/>
      <c r="F59" s="43"/>
      <c r="G59" s="42"/>
      <c r="H59" s="42"/>
      <c r="I59" s="43"/>
      <c r="J59" s="42"/>
      <c r="K59" s="42"/>
      <c r="L59" s="43"/>
      <c r="M59" s="42"/>
      <c r="N59" s="42"/>
      <c r="O59" s="20"/>
      <c r="P59" s="42"/>
      <c r="Q59" s="42"/>
      <c r="R59" s="20"/>
      <c r="S59" s="42"/>
      <c r="T59" s="42"/>
      <c r="U59" s="20"/>
      <c r="V59" s="42"/>
      <c r="W59" s="42"/>
      <c r="X59" s="20"/>
      <c r="Y59" s="42"/>
      <c r="Z59" s="42"/>
      <c r="AA59" s="20"/>
      <c r="AB59" s="42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44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20"/>
      <c r="BD59" s="20"/>
    </row>
    <row r="60" spans="1:56" ht="18" customHeight="1">
      <c r="A60" s="41"/>
      <c r="B60" s="42"/>
      <c r="C60" s="43"/>
      <c r="D60" s="42"/>
      <c r="E60" s="42"/>
      <c r="F60" s="43"/>
      <c r="G60" s="42"/>
      <c r="H60" s="42"/>
      <c r="I60" s="43"/>
      <c r="J60" s="42"/>
      <c r="K60" s="42"/>
      <c r="L60" s="43"/>
      <c r="M60" s="42"/>
      <c r="N60" s="42"/>
      <c r="O60" s="20"/>
      <c r="P60" s="42"/>
      <c r="Q60" s="42"/>
      <c r="R60" s="20"/>
      <c r="S60" s="42"/>
      <c r="T60" s="42"/>
      <c r="U60" s="20"/>
      <c r="V60" s="42"/>
      <c r="W60" s="42"/>
      <c r="X60" s="20"/>
      <c r="Y60" s="42"/>
      <c r="Z60" s="42"/>
      <c r="AA60" s="20"/>
      <c r="AB60" s="42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44"/>
      <c r="AN60" s="20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20"/>
      <c r="BA60" s="20"/>
      <c r="BB60" s="20"/>
      <c r="BC60" s="20"/>
      <c r="BD60" s="20"/>
    </row>
    <row r="61" spans="1:56" ht="18" customHeight="1">
      <c r="A61" s="41"/>
      <c r="B61" s="42"/>
      <c r="C61" s="43"/>
      <c r="D61" s="42"/>
      <c r="E61" s="42"/>
      <c r="F61" s="43"/>
      <c r="G61" s="42"/>
      <c r="H61" s="42"/>
      <c r="I61" s="43"/>
      <c r="J61" s="42"/>
      <c r="K61" s="42"/>
      <c r="L61" s="43"/>
      <c r="M61" s="42"/>
      <c r="N61" s="42"/>
      <c r="O61" s="20"/>
      <c r="P61" s="42"/>
      <c r="Q61" s="42"/>
      <c r="R61" s="20"/>
      <c r="S61" s="42"/>
      <c r="T61" s="42"/>
      <c r="U61" s="20"/>
      <c r="V61" s="42"/>
      <c r="W61" s="42"/>
      <c r="X61" s="20"/>
      <c r="Y61" s="42"/>
      <c r="Z61" s="42"/>
      <c r="AA61" s="20"/>
      <c r="AF61" s="20"/>
      <c r="AG61" s="20"/>
      <c r="AH61" s="20"/>
      <c r="AI61" s="20"/>
      <c r="AJ61" s="20"/>
      <c r="AK61" s="20"/>
      <c r="AL61" s="20"/>
      <c r="AM61" s="44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  <c r="BA61" s="20"/>
      <c r="BB61" s="20"/>
      <c r="BC61" s="20"/>
      <c r="BD61" s="20"/>
    </row>
    <row r="62" spans="1:56" ht="18" customHeight="1">
      <c r="A62" s="41"/>
      <c r="B62" s="42"/>
      <c r="C62" s="43"/>
      <c r="D62" s="42"/>
      <c r="E62" s="42"/>
      <c r="F62" s="43"/>
      <c r="G62" s="42"/>
      <c r="H62" s="42"/>
      <c r="I62" s="43"/>
      <c r="J62" s="42"/>
      <c r="K62" s="42"/>
      <c r="L62" s="43"/>
      <c r="M62" s="42"/>
      <c r="N62" s="42"/>
      <c r="O62" s="20"/>
      <c r="P62" s="42"/>
      <c r="Q62" s="42"/>
      <c r="R62" s="20"/>
      <c r="S62" s="42"/>
      <c r="T62" s="42"/>
      <c r="U62" s="20"/>
      <c r="V62" s="42"/>
      <c r="W62" s="42"/>
      <c r="X62" s="20"/>
      <c r="Y62" s="42"/>
      <c r="Z62" s="42"/>
      <c r="AA62" s="20"/>
      <c r="AF62" s="20"/>
      <c r="AG62" s="20"/>
      <c r="AH62" s="20"/>
      <c r="AI62" s="20"/>
      <c r="AJ62" s="20"/>
      <c r="AK62" s="20"/>
      <c r="AL62" s="20"/>
      <c r="AM62" s="44"/>
      <c r="AN62" s="20"/>
      <c r="AO62" s="20"/>
      <c r="AP62" s="20"/>
      <c r="AQ62" s="20"/>
      <c r="AR62" s="20"/>
      <c r="AS62" s="20"/>
      <c r="AT62" s="20"/>
      <c r="AU62" s="20"/>
      <c r="AV62" s="20"/>
      <c r="AW62" s="20"/>
      <c r="AX62" s="20"/>
      <c r="AY62" s="20"/>
      <c r="AZ62" s="20"/>
      <c r="BA62" s="20"/>
      <c r="BB62" s="20"/>
      <c r="BC62" s="20"/>
      <c r="BD62" s="20"/>
    </row>
  </sheetData>
  <sheetProtection/>
  <mergeCells count="108">
    <mergeCell ref="N5:P6"/>
    <mergeCell ref="W1:X2"/>
    <mergeCell ref="H5:J6"/>
    <mergeCell ref="U5:U6"/>
    <mergeCell ref="V4:Y4"/>
    <mergeCell ref="K5:M6"/>
    <mergeCell ref="V9:V10"/>
    <mergeCell ref="R13:R14"/>
    <mergeCell ref="Q13:Q14"/>
    <mergeCell ref="S13:S14"/>
    <mergeCell ref="X5:X6"/>
    <mergeCell ref="W5:W6"/>
    <mergeCell ref="V5:V6"/>
    <mergeCell ref="X7:X8"/>
    <mergeCell ref="W9:W10"/>
    <mergeCell ref="X11:X12"/>
    <mergeCell ref="A1:A2"/>
    <mergeCell ref="B1:D2"/>
    <mergeCell ref="E1:Q2"/>
    <mergeCell ref="R1:U2"/>
    <mergeCell ref="U9:U10"/>
    <mergeCell ref="N9:P9"/>
    <mergeCell ref="Q9:Q10"/>
    <mergeCell ref="H9:J9"/>
    <mergeCell ref="B5:D6"/>
    <mergeCell ref="S9:S10"/>
    <mergeCell ref="A11:A12"/>
    <mergeCell ref="B13:D13"/>
    <mergeCell ref="T13:T14"/>
    <mergeCell ref="U13:U14"/>
    <mergeCell ref="V13:V14"/>
    <mergeCell ref="H13:J13"/>
    <mergeCell ref="N11:P11"/>
    <mergeCell ref="K11:M11"/>
    <mergeCell ref="H15:J15"/>
    <mergeCell ref="K9:M9"/>
    <mergeCell ref="H11:J11"/>
    <mergeCell ref="Y5:Y6"/>
    <mergeCell ref="Y9:Y10"/>
    <mergeCell ref="W11:W12"/>
    <mergeCell ref="N15:P15"/>
    <mergeCell ref="W15:W16"/>
    <mergeCell ref="V15:V16"/>
    <mergeCell ref="U15:U16"/>
    <mergeCell ref="A5:A6"/>
    <mergeCell ref="Q5:Q6"/>
    <mergeCell ref="R5:R6"/>
    <mergeCell ref="S5:S6"/>
    <mergeCell ref="T5:T6"/>
    <mergeCell ref="X9:X10"/>
    <mergeCell ref="E5:G6"/>
    <mergeCell ref="E9:G9"/>
    <mergeCell ref="A9:A10"/>
    <mergeCell ref="B9:D9"/>
    <mergeCell ref="Z5:Z6"/>
    <mergeCell ref="AA5:AA6"/>
    <mergeCell ref="Z9:Z10"/>
    <mergeCell ref="AA9:AA10"/>
    <mergeCell ref="Z11:Z12"/>
    <mergeCell ref="AA11:AA12"/>
    <mergeCell ref="AA15:AA16"/>
    <mergeCell ref="Y7:Y8"/>
    <mergeCell ref="Y11:Y12"/>
    <mergeCell ref="W7:W8"/>
    <mergeCell ref="X13:X14"/>
    <mergeCell ref="Z15:Z16"/>
    <mergeCell ref="Z7:Z8"/>
    <mergeCell ref="Y13:Y14"/>
    <mergeCell ref="W13:W14"/>
    <mergeCell ref="AA7:AA8"/>
    <mergeCell ref="Q7:Q8"/>
    <mergeCell ref="S7:S8"/>
    <mergeCell ref="U7:U8"/>
    <mergeCell ref="Q11:Q12"/>
    <mergeCell ref="R11:R12"/>
    <mergeCell ref="T11:T12"/>
    <mergeCell ref="T9:T10"/>
    <mergeCell ref="T7:T8"/>
    <mergeCell ref="E7:G7"/>
    <mergeCell ref="V7:V8"/>
    <mergeCell ref="S11:S12"/>
    <mergeCell ref="K7:M7"/>
    <mergeCell ref="N7:P7"/>
    <mergeCell ref="AA13:AA14"/>
    <mergeCell ref="K13:M13"/>
    <mergeCell ref="N13:P13"/>
    <mergeCell ref="Z13:Z14"/>
    <mergeCell ref="U11:U12"/>
    <mergeCell ref="E15:G15"/>
    <mergeCell ref="B11:D11"/>
    <mergeCell ref="E11:G11"/>
    <mergeCell ref="E13:G13"/>
    <mergeCell ref="Y15:Y16"/>
    <mergeCell ref="X15:X16"/>
    <mergeCell ref="S15:S16"/>
    <mergeCell ref="Q15:Q16"/>
    <mergeCell ref="R15:R16"/>
    <mergeCell ref="V11:V12"/>
    <mergeCell ref="T15:T16"/>
    <mergeCell ref="B7:D7"/>
    <mergeCell ref="A13:A14"/>
    <mergeCell ref="A15:A16"/>
    <mergeCell ref="K15:M15"/>
    <mergeCell ref="H7:J7"/>
    <mergeCell ref="R7:R8"/>
    <mergeCell ref="R9:R10"/>
    <mergeCell ref="A7:A8"/>
    <mergeCell ref="B15:D15"/>
  </mergeCells>
  <printOptions horizontalCentered="1" verticalCentered="1"/>
  <pageMargins left="0.5118110236220472" right="0.5118110236220472" top="0.1968503937007874" bottom="0.7480314960629921" header="0.31496062992125984" footer="0.31496062992125984"/>
  <pageSetup horizontalDpi="300" verticalDpi="300" orientation="landscape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I13"/>
  <sheetViews>
    <sheetView zoomScalePageLayoutView="0" workbookViewId="0" topLeftCell="A1">
      <selection activeCell="F19" sqref="F19"/>
    </sheetView>
  </sheetViews>
  <sheetFormatPr defaultColWidth="9.00390625" defaultRowHeight="13.5"/>
  <cols>
    <col min="1" max="1" width="4.00390625" style="1" customWidth="1"/>
    <col min="2" max="2" width="9.75390625" style="1" customWidth="1"/>
    <col min="3" max="3" width="5.625" style="1" customWidth="1"/>
    <col min="4" max="4" width="9.875" style="1" customWidth="1"/>
    <col min="5" max="5" width="5.625" style="1" customWidth="1"/>
    <col min="6" max="6" width="10.50390625" style="1" bestFit="1" customWidth="1"/>
    <col min="7" max="7" width="3.50390625" style="1" bestFit="1" customWidth="1"/>
    <col min="8" max="8" width="29.625" style="1" customWidth="1"/>
    <col min="9" max="9" width="18.75390625" style="1" customWidth="1"/>
    <col min="10" max="16384" width="9.00390625" style="1" customWidth="1"/>
  </cols>
  <sheetData>
    <row r="1" spans="1:9" ht="18.75" customHeight="1">
      <c r="A1" s="134"/>
      <c r="B1" s="4" t="s">
        <v>0</v>
      </c>
      <c r="C1" s="11">
        <f>COUNTA(C4:C13)</f>
        <v>10</v>
      </c>
      <c r="D1" s="4" t="s">
        <v>0</v>
      </c>
      <c r="E1" s="11">
        <f>COUNTA(E4:E13)</f>
        <v>10</v>
      </c>
      <c r="F1" s="3"/>
      <c r="G1" s="13">
        <f>IF(ISBLANK(F1),"",TEXT(F1,"aaa"))</f>
      </c>
      <c r="H1" s="15"/>
      <c r="I1" s="16"/>
    </row>
    <row r="2" spans="1:9" ht="18.75" customHeight="1">
      <c r="A2" s="135"/>
      <c r="B2" s="4" t="s">
        <v>1</v>
      </c>
      <c r="C2" s="11">
        <f>10-C1</f>
        <v>0</v>
      </c>
      <c r="D2" s="4" t="s">
        <v>1</v>
      </c>
      <c r="E2" s="11">
        <f>10-E1</f>
        <v>0</v>
      </c>
      <c r="F2" s="10"/>
      <c r="G2" s="14">
        <f>IF(SUM(G4:G13)=0,"",105-G1)</f>
      </c>
      <c r="H2" s="15"/>
      <c r="I2" s="16"/>
    </row>
    <row r="3" spans="1:9" s="2" customFormat="1" ht="18.75" customHeight="1">
      <c r="A3" s="4" t="s">
        <v>23</v>
      </c>
      <c r="B3" s="4" t="s">
        <v>2</v>
      </c>
      <c r="C3" s="9" t="s">
        <v>3</v>
      </c>
      <c r="D3" s="4" t="s">
        <v>2</v>
      </c>
      <c r="E3" s="9" t="s">
        <v>3</v>
      </c>
      <c r="F3" s="9" t="s">
        <v>20</v>
      </c>
      <c r="G3" s="9" t="s">
        <v>4</v>
      </c>
      <c r="H3" s="4" t="s">
        <v>21</v>
      </c>
      <c r="I3" s="4" t="s">
        <v>24</v>
      </c>
    </row>
    <row r="4" spans="1:9" ht="13.5">
      <c r="A4" s="12">
        <v>1</v>
      </c>
      <c r="B4" s="5" t="s">
        <v>30</v>
      </c>
      <c r="C4" s="6">
        <v>3</v>
      </c>
      <c r="D4" s="5" t="s">
        <v>31</v>
      </c>
      <c r="E4" s="6">
        <v>4</v>
      </c>
      <c r="F4" s="17">
        <v>42756</v>
      </c>
      <c r="G4" s="7" t="s">
        <v>39</v>
      </c>
      <c r="H4" s="49" t="s">
        <v>40</v>
      </c>
      <c r="I4" s="18" t="s">
        <v>41</v>
      </c>
    </row>
    <row r="5" spans="1:9" ht="13.5">
      <c r="A5" s="12">
        <v>2</v>
      </c>
      <c r="B5" s="5" t="s">
        <v>30</v>
      </c>
      <c r="C5" s="6">
        <v>5</v>
      </c>
      <c r="D5" s="5" t="s">
        <v>27</v>
      </c>
      <c r="E5" s="6">
        <v>5</v>
      </c>
      <c r="F5" s="17">
        <v>42707</v>
      </c>
      <c r="G5" s="54" t="s">
        <v>36</v>
      </c>
      <c r="H5" s="49" t="s">
        <v>34</v>
      </c>
      <c r="I5" s="18" t="s">
        <v>35</v>
      </c>
    </row>
    <row r="6" spans="1:9" ht="13.5">
      <c r="A6" s="12">
        <v>3</v>
      </c>
      <c r="B6" s="5" t="s">
        <v>30</v>
      </c>
      <c r="C6" s="6">
        <v>0</v>
      </c>
      <c r="D6" s="5" t="s">
        <v>32</v>
      </c>
      <c r="E6" s="6">
        <v>4</v>
      </c>
      <c r="F6" s="17">
        <v>42707</v>
      </c>
      <c r="G6" s="54" t="s">
        <v>36</v>
      </c>
      <c r="H6" s="49" t="s">
        <v>34</v>
      </c>
      <c r="I6" s="18" t="s">
        <v>35</v>
      </c>
    </row>
    <row r="7" spans="1:9" ht="13.5">
      <c r="A7" s="12">
        <v>4</v>
      </c>
      <c r="B7" s="5" t="s">
        <v>30</v>
      </c>
      <c r="C7" s="6">
        <v>1</v>
      </c>
      <c r="D7" s="5" t="s">
        <v>26</v>
      </c>
      <c r="E7" s="6">
        <v>3</v>
      </c>
      <c r="F7" s="17">
        <v>42708</v>
      </c>
      <c r="G7" s="7" t="str">
        <f aca="true" t="shared" si="0" ref="G4:G13">TEXT(F7,"aaa")</f>
        <v>日</v>
      </c>
      <c r="H7" s="49" t="s">
        <v>37</v>
      </c>
      <c r="I7" s="18" t="s">
        <v>38</v>
      </c>
    </row>
    <row r="8" spans="1:9" ht="13.5">
      <c r="A8" s="12">
        <v>5</v>
      </c>
      <c r="B8" s="5" t="s">
        <v>31</v>
      </c>
      <c r="C8" s="6">
        <v>1</v>
      </c>
      <c r="D8" s="5" t="s">
        <v>27</v>
      </c>
      <c r="E8" s="6">
        <v>0</v>
      </c>
      <c r="F8" s="17">
        <v>42749</v>
      </c>
      <c r="G8" s="7" t="str">
        <f t="shared" si="0"/>
        <v>土</v>
      </c>
      <c r="H8" s="49" t="s">
        <v>37</v>
      </c>
      <c r="I8" s="18" t="s">
        <v>38</v>
      </c>
    </row>
    <row r="9" spans="1:9" ht="13.5">
      <c r="A9" s="12">
        <v>6</v>
      </c>
      <c r="B9" s="5" t="s">
        <v>31</v>
      </c>
      <c r="C9" s="6">
        <v>0</v>
      </c>
      <c r="D9" s="5" t="s">
        <v>32</v>
      </c>
      <c r="E9" s="6">
        <v>1</v>
      </c>
      <c r="F9" s="17">
        <v>42756</v>
      </c>
      <c r="G9" s="7" t="s">
        <v>39</v>
      </c>
      <c r="H9" s="49" t="s">
        <v>40</v>
      </c>
      <c r="I9" s="18" t="s">
        <v>41</v>
      </c>
    </row>
    <row r="10" spans="1:9" ht="13.5">
      <c r="A10" s="12">
        <v>7</v>
      </c>
      <c r="B10" s="5" t="s">
        <v>31</v>
      </c>
      <c r="C10" s="6">
        <v>0</v>
      </c>
      <c r="D10" s="5" t="s">
        <v>26</v>
      </c>
      <c r="E10" s="6">
        <v>1</v>
      </c>
      <c r="F10" s="17">
        <v>42749</v>
      </c>
      <c r="G10" s="7" t="str">
        <f t="shared" si="0"/>
        <v>土</v>
      </c>
      <c r="H10" s="8" t="s">
        <v>37</v>
      </c>
      <c r="I10" s="18" t="s">
        <v>38</v>
      </c>
    </row>
    <row r="11" spans="1:9" ht="13.5">
      <c r="A11" s="12">
        <v>8</v>
      </c>
      <c r="B11" s="5" t="s">
        <v>27</v>
      </c>
      <c r="C11" s="6">
        <v>1</v>
      </c>
      <c r="D11" s="5" t="s">
        <v>32</v>
      </c>
      <c r="E11" s="6">
        <v>6</v>
      </c>
      <c r="F11" s="17">
        <v>42707</v>
      </c>
      <c r="G11" s="54" t="s">
        <v>36</v>
      </c>
      <c r="H11" s="49" t="s">
        <v>34</v>
      </c>
      <c r="I11" s="18" t="s">
        <v>35</v>
      </c>
    </row>
    <row r="12" spans="1:9" ht="13.5">
      <c r="A12" s="12">
        <v>9</v>
      </c>
      <c r="B12" s="5" t="s">
        <v>27</v>
      </c>
      <c r="C12" s="6">
        <v>0</v>
      </c>
      <c r="D12" s="5" t="s">
        <v>26</v>
      </c>
      <c r="E12" s="6">
        <v>4</v>
      </c>
      <c r="F12" s="17">
        <v>42708</v>
      </c>
      <c r="G12" s="7" t="str">
        <f t="shared" si="0"/>
        <v>日</v>
      </c>
      <c r="H12" s="49" t="s">
        <v>37</v>
      </c>
      <c r="I12" s="18" t="s">
        <v>38</v>
      </c>
    </row>
    <row r="13" spans="1:9" ht="13.5">
      <c r="A13" s="12">
        <v>10</v>
      </c>
      <c r="B13" s="5" t="s">
        <v>32</v>
      </c>
      <c r="C13" s="6">
        <v>3</v>
      </c>
      <c r="D13" s="5" t="s">
        <v>26</v>
      </c>
      <c r="E13" s="6">
        <v>1</v>
      </c>
      <c r="F13" s="17">
        <v>42750</v>
      </c>
      <c r="G13" s="50" t="str">
        <f t="shared" si="0"/>
        <v>日</v>
      </c>
      <c r="H13" s="49" t="s">
        <v>34</v>
      </c>
      <c r="I13" s="18" t="s">
        <v>35</v>
      </c>
    </row>
  </sheetData>
  <sheetProtection/>
  <mergeCells count="1">
    <mergeCell ref="A1:A2"/>
  </mergeCells>
  <conditionalFormatting sqref="G1 G4 G7:G10 G12:G13">
    <cfRule type="cellIs" priority="29" dxfId="24" operator="equal" stopIfTrue="1">
      <formula>"日"</formula>
    </cfRule>
    <cfRule type="cellIs" priority="30" dxfId="25" operator="equal" stopIfTrue="1">
      <formula>"土"</formula>
    </cfRule>
  </conditionalFormatting>
  <conditionalFormatting sqref="F4 F7:F10 F12:F13">
    <cfRule type="cellIs" priority="28" dxfId="26" operator="greaterThan" stopIfTrue="1">
      <formula>$F$1</formula>
    </cfRule>
  </conditionalFormatting>
  <conditionalFormatting sqref="G4 G7:G10 G12:G13">
    <cfRule type="cellIs" priority="20" dxfId="24" operator="equal" stopIfTrue="1">
      <formula>"日"</formula>
    </cfRule>
    <cfRule type="cellIs" priority="21" dxfId="25" operator="equal" stopIfTrue="1">
      <formula>"土"</formula>
    </cfRule>
  </conditionalFormatting>
  <conditionalFormatting sqref="F4 F7:F10 F12:F13">
    <cfRule type="cellIs" priority="19" dxfId="26" operator="greaterThan" stopIfTrue="1">
      <formula>$F$1</formula>
    </cfRule>
  </conditionalFormatting>
  <conditionalFormatting sqref="G6">
    <cfRule type="cellIs" priority="17" dxfId="24" operator="equal" stopIfTrue="1">
      <formula>"日"</formula>
    </cfRule>
    <cfRule type="cellIs" priority="18" dxfId="25" operator="equal" stopIfTrue="1">
      <formula>"土"</formula>
    </cfRule>
  </conditionalFormatting>
  <conditionalFormatting sqref="F6">
    <cfRule type="cellIs" priority="16" dxfId="26" operator="greaterThan" stopIfTrue="1">
      <formula>$F$1</formula>
    </cfRule>
  </conditionalFormatting>
  <conditionalFormatting sqref="G6">
    <cfRule type="cellIs" priority="14" dxfId="24" operator="equal" stopIfTrue="1">
      <formula>"日"</formula>
    </cfRule>
    <cfRule type="cellIs" priority="15" dxfId="25" operator="equal" stopIfTrue="1">
      <formula>"土"</formula>
    </cfRule>
  </conditionalFormatting>
  <conditionalFormatting sqref="F6">
    <cfRule type="cellIs" priority="13" dxfId="26" operator="greaterThan" stopIfTrue="1">
      <formula>$F$1</formula>
    </cfRule>
  </conditionalFormatting>
  <conditionalFormatting sqref="G5">
    <cfRule type="cellIs" priority="11" dxfId="24" operator="equal" stopIfTrue="1">
      <formula>"日"</formula>
    </cfRule>
    <cfRule type="cellIs" priority="12" dxfId="25" operator="equal" stopIfTrue="1">
      <formula>"土"</formula>
    </cfRule>
  </conditionalFormatting>
  <conditionalFormatting sqref="F5">
    <cfRule type="cellIs" priority="10" dxfId="26" operator="greaterThan" stopIfTrue="1">
      <formula>$F$1</formula>
    </cfRule>
  </conditionalFormatting>
  <conditionalFormatting sqref="G5">
    <cfRule type="cellIs" priority="8" dxfId="24" operator="equal" stopIfTrue="1">
      <formula>"日"</formula>
    </cfRule>
    <cfRule type="cellIs" priority="9" dxfId="25" operator="equal" stopIfTrue="1">
      <formula>"土"</formula>
    </cfRule>
  </conditionalFormatting>
  <conditionalFormatting sqref="F5">
    <cfRule type="cellIs" priority="7" dxfId="26" operator="greaterThan" stopIfTrue="1">
      <formula>$F$1</formula>
    </cfRule>
  </conditionalFormatting>
  <conditionalFormatting sqref="G11">
    <cfRule type="cellIs" priority="5" dxfId="24" operator="equal" stopIfTrue="1">
      <formula>"日"</formula>
    </cfRule>
    <cfRule type="cellIs" priority="6" dxfId="25" operator="equal" stopIfTrue="1">
      <formula>"土"</formula>
    </cfRule>
  </conditionalFormatting>
  <conditionalFormatting sqref="F11">
    <cfRule type="cellIs" priority="4" dxfId="26" operator="greaterThan" stopIfTrue="1">
      <formula>$F$1</formula>
    </cfRule>
  </conditionalFormatting>
  <conditionalFormatting sqref="G11">
    <cfRule type="cellIs" priority="2" dxfId="24" operator="equal" stopIfTrue="1">
      <formula>"日"</formula>
    </cfRule>
    <cfRule type="cellIs" priority="3" dxfId="25" operator="equal" stopIfTrue="1">
      <formula>"土"</formula>
    </cfRule>
  </conditionalFormatting>
  <conditionalFormatting sqref="F11">
    <cfRule type="cellIs" priority="1" dxfId="26" operator="greaterThan" stopIfTrue="1">
      <formula>$F$1</formula>
    </cfRule>
  </conditionalFormatting>
  <printOptions/>
  <pageMargins left="0.34" right="0.24" top="0.52" bottom="0.54" header="0.28" footer="0.2"/>
  <pageSetup horizontalDpi="600" verticalDpi="600" orientation="portrait" paperSize="9" r:id="rId3"/>
  <headerFooter alignWithMargins="0">
    <oddHeader>&amp;C&amp;A</oddHeader>
    <oddFooter>&amp;C- &amp;P -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(有)サナダエキスパート</dc:creator>
  <cp:keywords/>
  <dc:description/>
  <cp:lastModifiedBy>Owner</cp:lastModifiedBy>
  <cp:lastPrinted>2015-05-21T15:34:19Z</cp:lastPrinted>
  <dcterms:created xsi:type="dcterms:W3CDTF">2003-07-20T08:13:49Z</dcterms:created>
  <dcterms:modified xsi:type="dcterms:W3CDTF">2017-01-24T06:56:03Z</dcterms:modified>
  <cp:category/>
  <cp:version/>
  <cp:contentType/>
  <cp:contentStatus/>
</cp:coreProperties>
</file>